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 tabRatio="898"/>
  </bookViews>
  <sheets>
    <sheet name="C.2" sheetId="14" r:id="rId1"/>
    <sheet name="C.3" sheetId="15" r:id="rId2"/>
    <sheet name="C.4" sheetId="16" r:id="rId3"/>
    <sheet name="C.3.1" sheetId="17" r:id="rId4"/>
    <sheet name="C.4.1" sheetId="18" r:id="rId5"/>
    <sheet name="C.3.2" sheetId="19" r:id="rId6"/>
    <sheet name="C.4.2" sheetId="20" r:id="rId7"/>
    <sheet name="C.3.3" sheetId="21" r:id="rId8"/>
    <sheet name="C.4.3" sheetId="22" r:id="rId9"/>
    <sheet name="C.3.4" sheetId="23" r:id="rId10"/>
    <sheet name="C.4.4" sheetId="24" r:id="rId11"/>
    <sheet name="C.3.5" sheetId="25" r:id="rId12"/>
    <sheet name="C.4.5" sheetId="26" r:id="rId13"/>
    <sheet name="C.3.6" sheetId="27" r:id="rId14"/>
    <sheet name="C.4.6" sheetId="28" r:id="rId15"/>
    <sheet name="C.3.7" sheetId="29" r:id="rId16"/>
    <sheet name="C.4.7" sheetId="30" r:id="rId17"/>
    <sheet name="C.3.8" sheetId="31" r:id="rId18"/>
    <sheet name="C.4.8" sheetId="32" r:id="rId19"/>
    <sheet name="B.1" sheetId="1" r:id="rId20"/>
    <sheet name="B.2" sheetId="2" r:id="rId21"/>
    <sheet name="B.2.1" sheetId="3" r:id="rId22"/>
    <sheet name="B.2.2" sheetId="4" r:id="rId23"/>
    <sheet name="B.2.3" sheetId="5" r:id="rId24"/>
    <sheet name="B.2.4" sheetId="6" r:id="rId25"/>
    <sheet name="B.2.5" sheetId="7" r:id="rId26"/>
    <sheet name="B.2.6" sheetId="8" r:id="rId27"/>
    <sheet name="B.2.7" sheetId="9" r:id="rId28"/>
    <sheet name="B.2.8" sheetId="10" r:id="rId29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  <definedName name="_xlnm._FilterDatabase" localSheetId="15" hidden="1">C.3.7!$Z$1:$Z$247</definedName>
    <definedName name="_xlnm._FilterDatabase" localSheetId="17" hidden="1">C.3.8!$Z$1:$Z$247</definedName>
  </definedNames>
  <calcPr calcId="145621"/>
</workbook>
</file>

<file path=xl/calcChain.xml><?xml version="1.0" encoding="utf-8"?>
<calcChain xmlns="http://schemas.openxmlformats.org/spreadsheetml/2006/main">
  <c r="I16" i="32" l="1"/>
  <c r="E16" i="32"/>
  <c r="K16" i="32"/>
  <c r="J16" i="32"/>
  <c r="H16" i="32"/>
  <c r="G16" i="32"/>
  <c r="F16" i="32"/>
  <c r="D16" i="32"/>
  <c r="C16" i="32"/>
  <c r="J8" i="32"/>
  <c r="H8" i="32"/>
  <c r="F8" i="32"/>
  <c r="D8" i="32"/>
  <c r="K8" i="32"/>
  <c r="I8" i="32"/>
  <c r="G8" i="32"/>
  <c r="E8" i="32"/>
  <c r="C8" i="32"/>
  <c r="K4" i="32"/>
  <c r="K26" i="32" s="1"/>
  <c r="G4" i="32"/>
  <c r="G26" i="32" s="1"/>
  <c r="C4" i="32"/>
  <c r="C26" i="32" s="1"/>
  <c r="J4" i="32"/>
  <c r="J26" i="32" s="1"/>
  <c r="H4" i="32"/>
  <c r="H26" i="32" s="1"/>
  <c r="F4" i="32"/>
  <c r="F26" i="32" s="1"/>
  <c r="D4" i="32"/>
  <c r="D26" i="32" s="1"/>
  <c r="I4" i="32"/>
  <c r="E4" i="32"/>
  <c r="E26" i="32" s="1"/>
  <c r="Z20" i="31"/>
  <c r="Z19" i="31"/>
  <c r="Z18" i="31"/>
  <c r="Z17" i="31"/>
  <c r="Z16" i="31"/>
  <c r="Z15" i="31"/>
  <c r="Z14" i="31"/>
  <c r="Z13" i="31"/>
  <c r="Z12" i="31"/>
  <c r="Z11" i="31"/>
  <c r="Z10" i="31"/>
  <c r="Z9" i="31"/>
  <c r="Z8" i="31"/>
  <c r="Z7" i="31"/>
  <c r="Z6" i="31"/>
  <c r="Z5" i="31"/>
  <c r="Z4" i="31"/>
  <c r="K19" i="31"/>
  <c r="J19" i="31"/>
  <c r="I19" i="31"/>
  <c r="H19" i="31"/>
  <c r="G19" i="31"/>
  <c r="F19" i="31"/>
  <c r="E19" i="31"/>
  <c r="D19" i="31"/>
  <c r="C19" i="31"/>
  <c r="I16" i="30"/>
  <c r="E16" i="30"/>
  <c r="J16" i="30"/>
  <c r="H16" i="30"/>
  <c r="F16" i="30"/>
  <c r="D16" i="30"/>
  <c r="K16" i="30"/>
  <c r="G16" i="30"/>
  <c r="C16" i="30"/>
  <c r="J8" i="30"/>
  <c r="F8" i="30"/>
  <c r="K8" i="30"/>
  <c r="G8" i="30"/>
  <c r="C8" i="30"/>
  <c r="I8" i="30"/>
  <c r="H8" i="30"/>
  <c r="E8" i="30"/>
  <c r="D8" i="30"/>
  <c r="J4" i="30"/>
  <c r="F4" i="30"/>
  <c r="K4" i="30"/>
  <c r="K26" i="30" s="1"/>
  <c r="G4" i="30"/>
  <c r="G26" i="30" s="1"/>
  <c r="C4" i="30"/>
  <c r="C26" i="30" s="1"/>
  <c r="I4" i="30"/>
  <c r="H4" i="30"/>
  <c r="H26" i="30" s="1"/>
  <c r="E4" i="30"/>
  <c r="E26" i="30" s="1"/>
  <c r="D4" i="30"/>
  <c r="D26" i="30" s="1"/>
  <c r="Z20" i="29"/>
  <c r="Z19" i="29"/>
  <c r="Z18" i="29"/>
  <c r="Z17" i="29"/>
  <c r="Z16" i="29"/>
  <c r="Z15" i="29"/>
  <c r="Z14" i="29"/>
  <c r="Z13" i="29"/>
  <c r="Z12" i="29"/>
  <c r="Z11" i="29"/>
  <c r="Z10" i="29"/>
  <c r="Z9" i="29"/>
  <c r="Z8" i="29"/>
  <c r="Z7" i="29"/>
  <c r="Z6" i="29"/>
  <c r="Z5" i="29"/>
  <c r="K19" i="29"/>
  <c r="J19" i="29"/>
  <c r="I19" i="29"/>
  <c r="H19" i="29"/>
  <c r="G19" i="29"/>
  <c r="F19" i="29"/>
  <c r="E19" i="29"/>
  <c r="D19" i="29"/>
  <c r="C19" i="29"/>
  <c r="Z4" i="29"/>
  <c r="K16" i="28"/>
  <c r="J16" i="28"/>
  <c r="I16" i="28"/>
  <c r="H16" i="28"/>
  <c r="G16" i="28"/>
  <c r="F16" i="28"/>
  <c r="E16" i="28"/>
  <c r="D16" i="28"/>
  <c r="C16" i="28"/>
  <c r="H8" i="28"/>
  <c r="D8" i="28"/>
  <c r="K8" i="28"/>
  <c r="J8" i="28"/>
  <c r="I8" i="28"/>
  <c r="G8" i="28"/>
  <c r="F8" i="28"/>
  <c r="E8" i="28"/>
  <c r="C8" i="28"/>
  <c r="J4" i="28"/>
  <c r="J26" i="28" s="1"/>
  <c r="F4" i="28"/>
  <c r="F26" i="28" s="1"/>
  <c r="K4" i="28"/>
  <c r="K26" i="28" s="1"/>
  <c r="G4" i="28"/>
  <c r="G26" i="28" s="1"/>
  <c r="C4" i="28"/>
  <c r="C26" i="28" s="1"/>
  <c r="H4" i="28"/>
  <c r="H26" i="28" s="1"/>
  <c r="D4" i="28"/>
  <c r="D26" i="28" s="1"/>
  <c r="I4" i="28"/>
  <c r="I26" i="28" s="1"/>
  <c r="E4" i="28"/>
  <c r="E26" i="28" s="1"/>
  <c r="Z20" i="27"/>
  <c r="Z19" i="27"/>
  <c r="Z18" i="27"/>
  <c r="Z17" i="27"/>
  <c r="Z16" i="27"/>
  <c r="Z15" i="27"/>
  <c r="Z14" i="27"/>
  <c r="Z13" i="27"/>
  <c r="Z12" i="27"/>
  <c r="Z11" i="27"/>
  <c r="Z10" i="27"/>
  <c r="Z9" i="27"/>
  <c r="Z8" i="27"/>
  <c r="Z7" i="27"/>
  <c r="Z6" i="27"/>
  <c r="Z5" i="27"/>
  <c r="Z4" i="27"/>
  <c r="K19" i="27"/>
  <c r="J19" i="27"/>
  <c r="I19" i="27"/>
  <c r="H19" i="27"/>
  <c r="G19" i="27"/>
  <c r="F19" i="27"/>
  <c r="E19" i="27"/>
  <c r="D19" i="27"/>
  <c r="C19" i="27"/>
  <c r="I16" i="26"/>
  <c r="E16" i="26"/>
  <c r="J16" i="26"/>
  <c r="F16" i="26"/>
  <c r="K16" i="26"/>
  <c r="H16" i="26"/>
  <c r="G16" i="26"/>
  <c r="D16" i="26"/>
  <c r="C16" i="26"/>
  <c r="K8" i="26"/>
  <c r="H8" i="26"/>
  <c r="G8" i="26"/>
  <c r="D8" i="26"/>
  <c r="C8" i="26"/>
  <c r="J8" i="26"/>
  <c r="I8" i="26"/>
  <c r="F8" i="26"/>
  <c r="E8" i="26"/>
  <c r="J4" i="26"/>
  <c r="J26" i="26" s="1"/>
  <c r="F4" i="26"/>
  <c r="F26" i="26" s="1"/>
  <c r="K4" i="26"/>
  <c r="H4" i="26"/>
  <c r="H26" i="26" s="1"/>
  <c r="G4" i="26"/>
  <c r="D4" i="26"/>
  <c r="D26" i="26" s="1"/>
  <c r="C4" i="26"/>
  <c r="I4" i="26"/>
  <c r="I26" i="26" s="1"/>
  <c r="E4" i="26"/>
  <c r="Z20" i="25"/>
  <c r="Z19" i="25"/>
  <c r="Z18" i="25"/>
  <c r="Z17" i="25"/>
  <c r="Z16" i="25"/>
  <c r="Z15" i="25"/>
  <c r="Z14" i="25"/>
  <c r="Z13" i="25"/>
  <c r="Z12" i="25"/>
  <c r="Z11" i="25"/>
  <c r="Z10" i="25"/>
  <c r="Z9" i="25"/>
  <c r="Z8" i="25"/>
  <c r="Z7" i="25"/>
  <c r="Z6" i="25"/>
  <c r="Z5" i="25"/>
  <c r="K19" i="25"/>
  <c r="J19" i="25"/>
  <c r="I19" i="25"/>
  <c r="H19" i="25"/>
  <c r="G19" i="25"/>
  <c r="F19" i="25"/>
  <c r="E19" i="25"/>
  <c r="D19" i="25"/>
  <c r="C19" i="25"/>
  <c r="Z4" i="25"/>
  <c r="K16" i="24"/>
  <c r="J16" i="24"/>
  <c r="G16" i="24"/>
  <c r="F16" i="24"/>
  <c r="C16" i="24"/>
  <c r="I16" i="24"/>
  <c r="H16" i="24"/>
  <c r="E16" i="24"/>
  <c r="D16" i="24"/>
  <c r="K8" i="24"/>
  <c r="H8" i="24"/>
  <c r="G8" i="24"/>
  <c r="D8" i="24"/>
  <c r="C8" i="24"/>
  <c r="J8" i="24"/>
  <c r="I8" i="24"/>
  <c r="F8" i="24"/>
  <c r="E8" i="24"/>
  <c r="J4" i="24"/>
  <c r="F4" i="24"/>
  <c r="K4" i="24"/>
  <c r="G4" i="24"/>
  <c r="C4" i="24"/>
  <c r="H4" i="24"/>
  <c r="D4" i="24"/>
  <c r="I4" i="24"/>
  <c r="I26" i="24" s="1"/>
  <c r="E4" i="24"/>
  <c r="E26" i="24" s="1"/>
  <c r="Z20" i="23"/>
  <c r="Z19" i="23"/>
  <c r="Z18" i="23"/>
  <c r="Z17" i="23"/>
  <c r="Z16" i="23"/>
  <c r="Z15" i="23"/>
  <c r="Z14" i="23"/>
  <c r="Z13" i="23"/>
  <c r="Z12" i="23"/>
  <c r="Z11" i="23"/>
  <c r="Z10" i="23"/>
  <c r="Z9" i="23"/>
  <c r="Z8" i="23"/>
  <c r="Z7" i="23"/>
  <c r="Z6" i="23"/>
  <c r="Z5" i="23"/>
  <c r="K19" i="23"/>
  <c r="J19" i="23"/>
  <c r="I19" i="23"/>
  <c r="H19" i="23"/>
  <c r="G19" i="23"/>
  <c r="F19" i="23"/>
  <c r="E19" i="23"/>
  <c r="D19" i="23"/>
  <c r="C19" i="23"/>
  <c r="Z4" i="23"/>
  <c r="J16" i="22"/>
  <c r="F16" i="22"/>
  <c r="K16" i="22"/>
  <c r="H16" i="22"/>
  <c r="G16" i="22"/>
  <c r="D16" i="22"/>
  <c r="C16" i="22"/>
  <c r="I16" i="22"/>
  <c r="E16" i="22"/>
  <c r="K8" i="22"/>
  <c r="G8" i="22"/>
  <c r="C8" i="22"/>
  <c r="I8" i="22"/>
  <c r="H8" i="22"/>
  <c r="E8" i="22"/>
  <c r="D8" i="22"/>
  <c r="J8" i="22"/>
  <c r="F8" i="22"/>
  <c r="K4" i="22"/>
  <c r="K26" i="22" s="1"/>
  <c r="G4" i="22"/>
  <c r="G26" i="22" s="1"/>
  <c r="C4" i="22"/>
  <c r="C26" i="22" s="1"/>
  <c r="I4" i="22"/>
  <c r="H4" i="22"/>
  <c r="H26" i="22" s="1"/>
  <c r="E4" i="22"/>
  <c r="D4" i="22"/>
  <c r="D26" i="22" s="1"/>
  <c r="J4" i="22"/>
  <c r="J26" i="22" s="1"/>
  <c r="F4" i="22"/>
  <c r="Z20" i="21"/>
  <c r="Z19" i="21"/>
  <c r="Z18" i="21"/>
  <c r="Z17" i="21"/>
  <c r="Z16" i="21"/>
  <c r="Z15" i="21"/>
  <c r="Z14" i="21"/>
  <c r="Z13" i="21"/>
  <c r="Z12" i="21"/>
  <c r="Z11" i="21"/>
  <c r="Z10" i="21"/>
  <c r="Z9" i="21"/>
  <c r="Z8" i="21"/>
  <c r="Z7" i="21"/>
  <c r="Z6" i="21"/>
  <c r="Z5" i="21"/>
  <c r="K19" i="21"/>
  <c r="J19" i="21"/>
  <c r="I19" i="21"/>
  <c r="H19" i="21"/>
  <c r="G19" i="21"/>
  <c r="F19" i="21"/>
  <c r="E19" i="21"/>
  <c r="D19" i="21"/>
  <c r="C19" i="21"/>
  <c r="Z4" i="21"/>
  <c r="J16" i="20"/>
  <c r="F16" i="20"/>
  <c r="K16" i="20"/>
  <c r="H16" i="20"/>
  <c r="G16" i="20"/>
  <c r="D16" i="20"/>
  <c r="C16" i="20"/>
  <c r="I16" i="20"/>
  <c r="E16" i="20"/>
  <c r="K8" i="20"/>
  <c r="G8" i="20"/>
  <c r="C8" i="20"/>
  <c r="H8" i="20"/>
  <c r="D8" i="20"/>
  <c r="J8" i="20"/>
  <c r="I8" i="20"/>
  <c r="F8" i="20"/>
  <c r="E8" i="20"/>
  <c r="J4" i="20"/>
  <c r="J26" i="20" s="1"/>
  <c r="F4" i="20"/>
  <c r="F26" i="20" s="1"/>
  <c r="K4" i="20"/>
  <c r="K26" i="20" s="1"/>
  <c r="G4" i="20"/>
  <c r="G26" i="20" s="1"/>
  <c r="C4" i="20"/>
  <c r="C26" i="20" s="1"/>
  <c r="H4" i="20"/>
  <c r="H26" i="20" s="1"/>
  <c r="D4" i="20"/>
  <c r="D26" i="20" s="1"/>
  <c r="I4" i="20"/>
  <c r="I26" i="20" s="1"/>
  <c r="E4" i="20"/>
  <c r="E26" i="20" s="1"/>
  <c r="Z20" i="19"/>
  <c r="Z19" i="19"/>
  <c r="Z18" i="19"/>
  <c r="Z17" i="19"/>
  <c r="Z16" i="19"/>
  <c r="Z15" i="19"/>
  <c r="Z14" i="19"/>
  <c r="Z13" i="19"/>
  <c r="Z12" i="19"/>
  <c r="Z11" i="19"/>
  <c r="Z10" i="19"/>
  <c r="Z9" i="19"/>
  <c r="Z8" i="19"/>
  <c r="Z7" i="19"/>
  <c r="Z6" i="19"/>
  <c r="Z5" i="19"/>
  <c r="I19" i="19"/>
  <c r="E19" i="19"/>
  <c r="Z4" i="19"/>
  <c r="K19" i="19"/>
  <c r="J19" i="19"/>
  <c r="H19" i="19"/>
  <c r="G19" i="19"/>
  <c r="F19" i="19"/>
  <c r="D19" i="19"/>
  <c r="C19" i="19"/>
  <c r="I16" i="18"/>
  <c r="E16" i="18"/>
  <c r="J16" i="18"/>
  <c r="H16" i="18"/>
  <c r="F16" i="18"/>
  <c r="D16" i="18"/>
  <c r="K16" i="18"/>
  <c r="G16" i="18"/>
  <c r="C16" i="18"/>
  <c r="K8" i="18"/>
  <c r="I8" i="18"/>
  <c r="G8" i="18"/>
  <c r="E8" i="18"/>
  <c r="C8" i="18"/>
  <c r="J8" i="18"/>
  <c r="H8" i="18"/>
  <c r="F8" i="18"/>
  <c r="D8" i="18"/>
  <c r="K4" i="18"/>
  <c r="K26" i="18" s="1"/>
  <c r="I4" i="18"/>
  <c r="G4" i="18"/>
  <c r="G26" i="18" s="1"/>
  <c r="E4" i="18"/>
  <c r="E26" i="18" s="1"/>
  <c r="J4" i="18"/>
  <c r="H4" i="18"/>
  <c r="H26" i="18" s="1"/>
  <c r="F4" i="18"/>
  <c r="F26" i="18" s="1"/>
  <c r="D4" i="18"/>
  <c r="D26" i="18" s="1"/>
  <c r="C4" i="18"/>
  <c r="C26" i="18" s="1"/>
  <c r="Z20" i="17"/>
  <c r="Z19" i="17"/>
  <c r="Z18" i="17"/>
  <c r="Z17" i="17"/>
  <c r="Z16" i="17"/>
  <c r="Z15" i="17"/>
  <c r="Z14" i="17"/>
  <c r="Z13" i="17"/>
  <c r="Z12" i="17"/>
  <c r="Z11" i="17"/>
  <c r="Z10" i="17"/>
  <c r="Z9" i="17"/>
  <c r="Z8" i="17"/>
  <c r="Z7" i="17"/>
  <c r="Z6" i="17"/>
  <c r="K19" i="17"/>
  <c r="G19" i="17"/>
  <c r="C19" i="17"/>
  <c r="Z5" i="17"/>
  <c r="J19" i="17"/>
  <c r="I19" i="17"/>
  <c r="H19" i="17"/>
  <c r="F19" i="17"/>
  <c r="E19" i="17"/>
  <c r="D19" i="17"/>
  <c r="Z4" i="17"/>
  <c r="K16" i="16"/>
  <c r="G16" i="16"/>
  <c r="C16" i="16"/>
  <c r="J16" i="16"/>
  <c r="H16" i="16"/>
  <c r="F16" i="16"/>
  <c r="D16" i="16"/>
  <c r="I16" i="16"/>
  <c r="E16" i="16"/>
  <c r="K8" i="16"/>
  <c r="I8" i="16"/>
  <c r="H8" i="16"/>
  <c r="G8" i="16"/>
  <c r="E8" i="16"/>
  <c r="D8" i="16"/>
  <c r="C8" i="16"/>
  <c r="J8" i="16"/>
  <c r="F8" i="16"/>
  <c r="K4" i="16"/>
  <c r="K26" i="16" s="1"/>
  <c r="I4" i="16"/>
  <c r="H4" i="16"/>
  <c r="G4" i="16"/>
  <c r="G26" i="16" s="1"/>
  <c r="E4" i="16"/>
  <c r="D4" i="16"/>
  <c r="C4" i="16"/>
  <c r="C26" i="16" s="1"/>
  <c r="J4" i="16"/>
  <c r="J26" i="16" s="1"/>
  <c r="F4" i="16"/>
  <c r="F26" i="16" s="1"/>
  <c r="Z20" i="15"/>
  <c r="Z19" i="15"/>
  <c r="Z18" i="15"/>
  <c r="Z17" i="15"/>
  <c r="Z16" i="15"/>
  <c r="Z15" i="15"/>
  <c r="Z14" i="15"/>
  <c r="Z13" i="15"/>
  <c r="Z12" i="15"/>
  <c r="Z11" i="15"/>
  <c r="Z10" i="15"/>
  <c r="Z9" i="15"/>
  <c r="Z8" i="15"/>
  <c r="Z7" i="15"/>
  <c r="Z6" i="15"/>
  <c r="Z5" i="15"/>
  <c r="K19" i="15"/>
  <c r="J19" i="15"/>
  <c r="I19" i="15"/>
  <c r="H19" i="15"/>
  <c r="G19" i="15"/>
  <c r="F19" i="15"/>
  <c r="E19" i="15"/>
  <c r="D19" i="15"/>
  <c r="C19" i="15"/>
  <c r="Z4" i="15"/>
  <c r="H15" i="14"/>
  <c r="D15" i="14"/>
  <c r="K15" i="14"/>
  <c r="J15" i="14"/>
  <c r="I15" i="14"/>
  <c r="G15" i="14"/>
  <c r="F15" i="14"/>
  <c r="E15" i="14"/>
  <c r="C15" i="14"/>
  <c r="H4" i="14"/>
  <c r="D4" i="14"/>
  <c r="K81" i="10"/>
  <c r="J81" i="10"/>
  <c r="G81" i="10"/>
  <c r="F81" i="10"/>
  <c r="M81" i="10"/>
  <c r="L81" i="10"/>
  <c r="I81" i="10"/>
  <c r="H81" i="10"/>
  <c r="E81" i="10"/>
  <c r="M78" i="10"/>
  <c r="M77" i="10" s="1"/>
  <c r="J78" i="10"/>
  <c r="J77" i="10" s="1"/>
  <c r="I78" i="10"/>
  <c r="I77" i="10" s="1"/>
  <c r="F78" i="10"/>
  <c r="F77" i="10" s="1"/>
  <c r="E78" i="10"/>
  <c r="E77" i="10" s="1"/>
  <c r="L78" i="10"/>
  <c r="K78" i="10"/>
  <c r="H78" i="10"/>
  <c r="G78" i="10"/>
  <c r="L77" i="10"/>
  <c r="H77" i="10"/>
  <c r="M73" i="10"/>
  <c r="J73" i="10"/>
  <c r="I73" i="10"/>
  <c r="F73" i="10"/>
  <c r="E73" i="10"/>
  <c r="L73" i="10"/>
  <c r="K73" i="10"/>
  <c r="H73" i="10"/>
  <c r="G73" i="10"/>
  <c r="M68" i="10"/>
  <c r="J68" i="10"/>
  <c r="I68" i="10"/>
  <c r="F68" i="10"/>
  <c r="E68" i="10"/>
  <c r="L68" i="10"/>
  <c r="K68" i="10"/>
  <c r="H68" i="10"/>
  <c r="G68" i="10"/>
  <c r="M65" i="10"/>
  <c r="L65" i="10"/>
  <c r="L64" i="10" s="1"/>
  <c r="I65" i="10"/>
  <c r="H65" i="10"/>
  <c r="H64" i="10" s="1"/>
  <c r="E65" i="10"/>
  <c r="K65" i="10"/>
  <c r="J65" i="10"/>
  <c r="J64" i="10" s="1"/>
  <c r="G65" i="10"/>
  <c r="F65" i="10"/>
  <c r="K64" i="10"/>
  <c r="G64" i="10"/>
  <c r="K59" i="10"/>
  <c r="J59" i="10"/>
  <c r="G59" i="10"/>
  <c r="F59" i="10"/>
  <c r="M59" i="10"/>
  <c r="L59" i="10"/>
  <c r="I59" i="10"/>
  <c r="H59" i="10"/>
  <c r="E59" i="10"/>
  <c r="M56" i="10"/>
  <c r="J56" i="10"/>
  <c r="I56" i="10"/>
  <c r="F56" i="10"/>
  <c r="E56" i="10"/>
  <c r="L56" i="10"/>
  <c r="K56" i="10"/>
  <c r="H56" i="10"/>
  <c r="G56" i="10"/>
  <c r="M53" i="10"/>
  <c r="L53" i="10"/>
  <c r="L52" i="10" s="1"/>
  <c r="L51" i="10" s="1"/>
  <c r="I53" i="10"/>
  <c r="H53" i="10"/>
  <c r="H52" i="10" s="1"/>
  <c r="H51" i="10" s="1"/>
  <c r="E53" i="10"/>
  <c r="K53" i="10"/>
  <c r="J53" i="10"/>
  <c r="J52" i="10" s="1"/>
  <c r="G53" i="10"/>
  <c r="F53" i="10"/>
  <c r="K52" i="10"/>
  <c r="K51" i="10" s="1"/>
  <c r="G52" i="10"/>
  <c r="G51" i="10" s="1"/>
  <c r="M47" i="10"/>
  <c r="J47" i="10"/>
  <c r="I47" i="10"/>
  <c r="F47" i="10"/>
  <c r="E47" i="10"/>
  <c r="L47" i="10"/>
  <c r="K47" i="10"/>
  <c r="H47" i="10"/>
  <c r="G47" i="10"/>
  <c r="K8" i="10"/>
  <c r="K4" i="10" s="1"/>
  <c r="G8" i="10"/>
  <c r="G4" i="10" s="1"/>
  <c r="L8" i="10"/>
  <c r="H8" i="10"/>
  <c r="J8" i="10"/>
  <c r="F8" i="10"/>
  <c r="L5" i="10"/>
  <c r="L4" i="10" s="1"/>
  <c r="L92" i="10" s="1"/>
  <c r="H5" i="10"/>
  <c r="H4" i="10" s="1"/>
  <c r="H92" i="10" s="1"/>
  <c r="M5" i="10"/>
  <c r="I5" i="10"/>
  <c r="E5" i="10"/>
  <c r="K5" i="10"/>
  <c r="J5" i="10"/>
  <c r="G5" i="10"/>
  <c r="F5" i="10"/>
  <c r="K81" i="9"/>
  <c r="G81" i="9"/>
  <c r="L81" i="9"/>
  <c r="H81" i="9"/>
  <c r="M81" i="9"/>
  <c r="J81" i="9"/>
  <c r="I81" i="9"/>
  <c r="I77" i="9" s="1"/>
  <c r="F81" i="9"/>
  <c r="E81" i="9"/>
  <c r="J78" i="9"/>
  <c r="J77" i="9" s="1"/>
  <c r="F78" i="9"/>
  <c r="K78" i="9"/>
  <c r="K77" i="9" s="1"/>
  <c r="G78" i="9"/>
  <c r="M78" i="9"/>
  <c r="L78" i="9"/>
  <c r="L77" i="9" s="1"/>
  <c r="I78" i="9"/>
  <c r="H78" i="9"/>
  <c r="H77" i="9" s="1"/>
  <c r="E78" i="9"/>
  <c r="M77" i="9"/>
  <c r="G77" i="9"/>
  <c r="F77" i="9"/>
  <c r="E77" i="9"/>
  <c r="K73" i="9"/>
  <c r="G73" i="9"/>
  <c r="L73" i="9"/>
  <c r="H73" i="9"/>
  <c r="M73" i="9"/>
  <c r="J73" i="9"/>
  <c r="I73" i="9"/>
  <c r="F73" i="9"/>
  <c r="E73" i="9"/>
  <c r="K68" i="9"/>
  <c r="G68" i="9"/>
  <c r="L68" i="9"/>
  <c r="H68" i="9"/>
  <c r="M68" i="9"/>
  <c r="J68" i="9"/>
  <c r="I68" i="9"/>
  <c r="I64" i="9" s="1"/>
  <c r="F68" i="9"/>
  <c r="E68" i="9"/>
  <c r="J65" i="9"/>
  <c r="J64" i="9" s="1"/>
  <c r="F65" i="9"/>
  <c r="F64" i="9" s="1"/>
  <c r="K65" i="9"/>
  <c r="K64" i="9" s="1"/>
  <c r="G65" i="9"/>
  <c r="G64" i="9" s="1"/>
  <c r="M65" i="9"/>
  <c r="L65" i="9"/>
  <c r="L64" i="9" s="1"/>
  <c r="I65" i="9"/>
  <c r="H65" i="9"/>
  <c r="H64" i="9" s="1"/>
  <c r="E65" i="9"/>
  <c r="M64" i="9"/>
  <c r="E64" i="9"/>
  <c r="J51" i="9"/>
  <c r="L59" i="9"/>
  <c r="H59" i="9"/>
  <c r="M59" i="9"/>
  <c r="I59" i="9"/>
  <c r="E59" i="9"/>
  <c r="K59" i="9"/>
  <c r="J59" i="9"/>
  <c r="G59" i="9"/>
  <c r="F59" i="9"/>
  <c r="F51" i="9" s="1"/>
  <c r="K56" i="9"/>
  <c r="G56" i="9"/>
  <c r="L56" i="9"/>
  <c r="H56" i="9"/>
  <c r="M56" i="9"/>
  <c r="J56" i="9"/>
  <c r="I56" i="9"/>
  <c r="F56" i="9"/>
  <c r="E56" i="9"/>
  <c r="E52" i="9" s="1"/>
  <c r="E51" i="9" s="1"/>
  <c r="J53" i="9"/>
  <c r="J52" i="9" s="1"/>
  <c r="F53" i="9"/>
  <c r="F52" i="9" s="1"/>
  <c r="K53" i="9"/>
  <c r="K52" i="9" s="1"/>
  <c r="G53" i="9"/>
  <c r="G52" i="9" s="1"/>
  <c r="M53" i="9"/>
  <c r="L53" i="9"/>
  <c r="L52" i="9" s="1"/>
  <c r="I53" i="9"/>
  <c r="H53" i="9"/>
  <c r="E53" i="9"/>
  <c r="M52" i="9"/>
  <c r="I52" i="9"/>
  <c r="I51" i="9" s="1"/>
  <c r="K47" i="9"/>
  <c r="G47" i="9"/>
  <c r="L47" i="9"/>
  <c r="H47" i="9"/>
  <c r="M47" i="9"/>
  <c r="J47" i="9"/>
  <c r="I47" i="9"/>
  <c r="F47" i="9"/>
  <c r="E47" i="9"/>
  <c r="K8" i="9"/>
  <c r="G8" i="9"/>
  <c r="I8" i="9"/>
  <c r="I4" i="9" s="1"/>
  <c r="I92" i="9" s="1"/>
  <c r="J8" i="9"/>
  <c r="F8" i="9"/>
  <c r="L8" i="9"/>
  <c r="H8" i="9"/>
  <c r="M8" i="9"/>
  <c r="E8" i="9"/>
  <c r="E4" i="9" s="1"/>
  <c r="J5" i="9"/>
  <c r="J4" i="9" s="1"/>
  <c r="J92" i="9" s="1"/>
  <c r="F5" i="9"/>
  <c r="F4" i="9" s="1"/>
  <c r="F92" i="9" s="1"/>
  <c r="K5" i="9"/>
  <c r="K4" i="9" s="1"/>
  <c r="G5" i="9"/>
  <c r="G4" i="9" s="1"/>
  <c r="M5" i="9"/>
  <c r="L5" i="9"/>
  <c r="L4" i="9" s="1"/>
  <c r="I5" i="9"/>
  <c r="H5" i="9"/>
  <c r="H4" i="9" s="1"/>
  <c r="E5" i="9"/>
  <c r="M4" i="9"/>
  <c r="M81" i="8"/>
  <c r="I81" i="8"/>
  <c r="E81" i="8"/>
  <c r="J81" i="8"/>
  <c r="F81" i="8"/>
  <c r="L81" i="8"/>
  <c r="K81" i="8"/>
  <c r="K77" i="8" s="1"/>
  <c r="H81" i="8"/>
  <c r="G81" i="8"/>
  <c r="L78" i="8"/>
  <c r="L77" i="8" s="1"/>
  <c r="H78" i="8"/>
  <c r="H77" i="8" s="1"/>
  <c r="M78" i="8"/>
  <c r="M77" i="8" s="1"/>
  <c r="I78" i="8"/>
  <c r="I77" i="8" s="1"/>
  <c r="E78" i="8"/>
  <c r="E77" i="8" s="1"/>
  <c r="K78" i="8"/>
  <c r="J78" i="8"/>
  <c r="J77" i="8" s="1"/>
  <c r="G78" i="8"/>
  <c r="F78" i="8"/>
  <c r="F77" i="8" s="1"/>
  <c r="G77" i="8"/>
  <c r="L73" i="8"/>
  <c r="H73" i="8"/>
  <c r="M73" i="8"/>
  <c r="I73" i="8"/>
  <c r="E73" i="8"/>
  <c r="K73" i="8"/>
  <c r="J73" i="8"/>
  <c r="G73" i="8"/>
  <c r="F73" i="8"/>
  <c r="L68" i="8"/>
  <c r="H68" i="8"/>
  <c r="M68" i="8"/>
  <c r="K68" i="8"/>
  <c r="I68" i="8"/>
  <c r="G68" i="8"/>
  <c r="E68" i="8"/>
  <c r="J68" i="8"/>
  <c r="J64" i="8" s="1"/>
  <c r="F68" i="8"/>
  <c r="K65" i="8"/>
  <c r="K64" i="8" s="1"/>
  <c r="G65" i="8"/>
  <c r="G64" i="8" s="1"/>
  <c r="L65" i="8"/>
  <c r="L64" i="8" s="1"/>
  <c r="H65" i="8"/>
  <c r="H64" i="8" s="1"/>
  <c r="M65" i="8"/>
  <c r="M64" i="8" s="1"/>
  <c r="J65" i="8"/>
  <c r="I65" i="8"/>
  <c r="I64" i="8" s="1"/>
  <c r="F65" i="8"/>
  <c r="E65" i="8"/>
  <c r="E64" i="8" s="1"/>
  <c r="F64" i="8"/>
  <c r="M59" i="8"/>
  <c r="I59" i="8"/>
  <c r="E59" i="8"/>
  <c r="J59" i="8"/>
  <c r="F59" i="8"/>
  <c r="L59" i="8"/>
  <c r="K59" i="8"/>
  <c r="H59" i="8"/>
  <c r="G59" i="8"/>
  <c r="G51" i="8" s="1"/>
  <c r="L56" i="8"/>
  <c r="H56" i="8"/>
  <c r="M56" i="8"/>
  <c r="I56" i="8"/>
  <c r="E56" i="8"/>
  <c r="K56" i="8"/>
  <c r="J56" i="8"/>
  <c r="J52" i="8" s="1"/>
  <c r="J51" i="8" s="1"/>
  <c r="G56" i="8"/>
  <c r="F56" i="8"/>
  <c r="F52" i="8" s="1"/>
  <c r="K53" i="8"/>
  <c r="K52" i="8" s="1"/>
  <c r="G53" i="8"/>
  <c r="G52" i="8" s="1"/>
  <c r="L53" i="8"/>
  <c r="H53" i="8"/>
  <c r="M53" i="8"/>
  <c r="J53" i="8"/>
  <c r="I53" i="8"/>
  <c r="F53" i="8"/>
  <c r="E53" i="8"/>
  <c r="K51" i="8"/>
  <c r="L47" i="8"/>
  <c r="H47" i="8"/>
  <c r="M47" i="8"/>
  <c r="I47" i="8"/>
  <c r="E47" i="8"/>
  <c r="K47" i="8"/>
  <c r="J47" i="8"/>
  <c r="G47" i="8"/>
  <c r="F47" i="8"/>
  <c r="L8" i="8"/>
  <c r="H8" i="8"/>
  <c r="J8" i="8"/>
  <c r="K8" i="8"/>
  <c r="G8" i="8"/>
  <c r="M8" i="8"/>
  <c r="I8" i="8"/>
  <c r="E8" i="8"/>
  <c r="F8" i="8"/>
  <c r="F4" i="8" s="1"/>
  <c r="K5" i="8"/>
  <c r="G5" i="8"/>
  <c r="L5" i="8"/>
  <c r="H5" i="8"/>
  <c r="M5" i="8"/>
  <c r="J5" i="8"/>
  <c r="I5" i="8"/>
  <c r="F5" i="8"/>
  <c r="E5" i="8"/>
  <c r="J4" i="8"/>
  <c r="J92" i="8" s="1"/>
  <c r="J81" i="7"/>
  <c r="F81" i="7"/>
  <c r="K81" i="7"/>
  <c r="G81" i="7"/>
  <c r="M81" i="7"/>
  <c r="L81" i="7"/>
  <c r="I81" i="7"/>
  <c r="H81" i="7"/>
  <c r="E81" i="7"/>
  <c r="M78" i="7"/>
  <c r="I78" i="7"/>
  <c r="E78" i="7"/>
  <c r="J78" i="7"/>
  <c r="J77" i="7" s="1"/>
  <c r="F78" i="7"/>
  <c r="F77" i="7" s="1"/>
  <c r="L78" i="7"/>
  <c r="K78" i="7"/>
  <c r="K77" i="7" s="1"/>
  <c r="H78" i="7"/>
  <c r="G78" i="7"/>
  <c r="G77" i="7" s="1"/>
  <c r="M77" i="7"/>
  <c r="L77" i="7"/>
  <c r="I77" i="7"/>
  <c r="H77" i="7"/>
  <c r="E77" i="7"/>
  <c r="M73" i="7"/>
  <c r="I73" i="7"/>
  <c r="G73" i="7"/>
  <c r="L73" i="7"/>
  <c r="J73" i="7"/>
  <c r="F73" i="7"/>
  <c r="K73" i="7"/>
  <c r="H73" i="7"/>
  <c r="E73" i="7"/>
  <c r="K68" i="7"/>
  <c r="I68" i="7"/>
  <c r="G68" i="7"/>
  <c r="L68" i="7"/>
  <c r="J68" i="7"/>
  <c r="H68" i="7"/>
  <c r="F68" i="7"/>
  <c r="M68" i="7"/>
  <c r="E68" i="7"/>
  <c r="L65" i="7"/>
  <c r="J65" i="7"/>
  <c r="J64" i="7" s="1"/>
  <c r="H65" i="7"/>
  <c r="M65" i="7"/>
  <c r="M64" i="7" s="1"/>
  <c r="I65" i="7"/>
  <c r="I64" i="7" s="1"/>
  <c r="G65" i="7"/>
  <c r="G64" i="7" s="1"/>
  <c r="E65" i="7"/>
  <c r="E64" i="7" s="1"/>
  <c r="K65" i="7"/>
  <c r="F65" i="7"/>
  <c r="F64" i="7" s="1"/>
  <c r="L64" i="7"/>
  <c r="M59" i="7"/>
  <c r="I59" i="7"/>
  <c r="E59" i="7"/>
  <c r="L59" i="7"/>
  <c r="J59" i="7"/>
  <c r="H59" i="7"/>
  <c r="F59" i="7"/>
  <c r="K59" i="7"/>
  <c r="G59" i="7"/>
  <c r="L56" i="7"/>
  <c r="H56" i="7"/>
  <c r="M56" i="7"/>
  <c r="K56" i="7"/>
  <c r="I56" i="7"/>
  <c r="G56" i="7"/>
  <c r="E56" i="7"/>
  <c r="J56" i="7"/>
  <c r="F56" i="7"/>
  <c r="K53" i="7"/>
  <c r="G53" i="7"/>
  <c r="L53" i="7"/>
  <c r="L52" i="7" s="1"/>
  <c r="J53" i="7"/>
  <c r="J52" i="7" s="1"/>
  <c r="J51" i="7" s="1"/>
  <c r="H53" i="7"/>
  <c r="H52" i="7" s="1"/>
  <c r="F53" i="7"/>
  <c r="M53" i="7"/>
  <c r="M52" i="7" s="1"/>
  <c r="I53" i="7"/>
  <c r="I52" i="7" s="1"/>
  <c r="I51" i="7" s="1"/>
  <c r="E53" i="7"/>
  <c r="E52" i="7" s="1"/>
  <c r="E51" i="7" s="1"/>
  <c r="L47" i="7"/>
  <c r="H47" i="7"/>
  <c r="M47" i="7"/>
  <c r="K47" i="7"/>
  <c r="I47" i="7"/>
  <c r="G47" i="7"/>
  <c r="E47" i="7"/>
  <c r="J47" i="7"/>
  <c r="F47" i="7"/>
  <c r="L8" i="7"/>
  <c r="L4" i="7" s="1"/>
  <c r="H8" i="7"/>
  <c r="J8" i="7"/>
  <c r="J4" i="7" s="1"/>
  <c r="J92" i="7" s="1"/>
  <c r="F8" i="7"/>
  <c r="M8" i="7"/>
  <c r="I8" i="7"/>
  <c r="E8" i="7"/>
  <c r="M5" i="7"/>
  <c r="G5" i="7"/>
  <c r="E5" i="7"/>
  <c r="L5" i="7"/>
  <c r="J5" i="7"/>
  <c r="H5" i="7"/>
  <c r="H4" i="7" s="1"/>
  <c r="F5" i="7"/>
  <c r="K5" i="7"/>
  <c r="I5" i="7"/>
  <c r="J77" i="6"/>
  <c r="L81" i="6"/>
  <c r="H81" i="6"/>
  <c r="M81" i="6"/>
  <c r="K81" i="6"/>
  <c r="I81" i="6"/>
  <c r="G81" i="6"/>
  <c r="E81" i="6"/>
  <c r="J81" i="6"/>
  <c r="F81" i="6"/>
  <c r="M78" i="6"/>
  <c r="M77" i="6" s="1"/>
  <c r="G78" i="6"/>
  <c r="E78" i="6"/>
  <c r="E77" i="6" s="1"/>
  <c r="L78" i="6"/>
  <c r="J78" i="6"/>
  <c r="H78" i="6"/>
  <c r="F78" i="6"/>
  <c r="F77" i="6" s="1"/>
  <c r="K78" i="6"/>
  <c r="I78" i="6"/>
  <c r="L77" i="6"/>
  <c r="M73" i="6"/>
  <c r="E73" i="6"/>
  <c r="L73" i="6"/>
  <c r="J73" i="6"/>
  <c r="H73" i="6"/>
  <c r="F73" i="6"/>
  <c r="K73" i="6"/>
  <c r="I73" i="6"/>
  <c r="G73" i="6"/>
  <c r="M68" i="6"/>
  <c r="I68" i="6"/>
  <c r="E68" i="6"/>
  <c r="L68" i="6"/>
  <c r="J68" i="6"/>
  <c r="H68" i="6"/>
  <c r="F68" i="6"/>
  <c r="K68" i="6"/>
  <c r="K64" i="6" s="1"/>
  <c r="G68" i="6"/>
  <c r="L65" i="6"/>
  <c r="L64" i="6" s="1"/>
  <c r="H65" i="6"/>
  <c r="H64" i="6" s="1"/>
  <c r="M65" i="6"/>
  <c r="M64" i="6" s="1"/>
  <c r="K65" i="6"/>
  <c r="I65" i="6"/>
  <c r="G65" i="6"/>
  <c r="E65" i="6"/>
  <c r="E64" i="6" s="1"/>
  <c r="J65" i="6"/>
  <c r="F65" i="6"/>
  <c r="F64" i="6" s="1"/>
  <c r="G64" i="6"/>
  <c r="L59" i="6"/>
  <c r="M59" i="6"/>
  <c r="K59" i="6"/>
  <c r="I59" i="6"/>
  <c r="G59" i="6"/>
  <c r="E59" i="6"/>
  <c r="J59" i="6"/>
  <c r="H59" i="6"/>
  <c r="F59" i="6"/>
  <c r="K56" i="6"/>
  <c r="G56" i="6"/>
  <c r="L56" i="6"/>
  <c r="J56" i="6"/>
  <c r="H56" i="6"/>
  <c r="F56" i="6"/>
  <c r="M56" i="6"/>
  <c r="M52" i="6" s="1"/>
  <c r="I56" i="6"/>
  <c r="E56" i="6"/>
  <c r="E52" i="6" s="1"/>
  <c r="E51" i="6" s="1"/>
  <c r="F53" i="6"/>
  <c r="F52" i="6" s="1"/>
  <c r="F51" i="6" s="1"/>
  <c r="M53" i="6"/>
  <c r="K53" i="6"/>
  <c r="K52" i="6" s="1"/>
  <c r="K51" i="6" s="1"/>
  <c r="I53" i="6"/>
  <c r="G53" i="6"/>
  <c r="G52" i="6" s="1"/>
  <c r="G51" i="6" s="1"/>
  <c r="E53" i="6"/>
  <c r="L53" i="6"/>
  <c r="J53" i="6"/>
  <c r="J52" i="6" s="1"/>
  <c r="H53" i="6"/>
  <c r="I52" i="6"/>
  <c r="M47" i="6"/>
  <c r="E47" i="6"/>
  <c r="L47" i="6"/>
  <c r="J47" i="6"/>
  <c r="H47" i="6"/>
  <c r="F47" i="6"/>
  <c r="K47" i="6"/>
  <c r="I47" i="6"/>
  <c r="G47" i="6"/>
  <c r="M8" i="6"/>
  <c r="E8" i="6"/>
  <c r="K8" i="6"/>
  <c r="K4" i="6" s="1"/>
  <c r="G8" i="6"/>
  <c r="G4" i="6" s="1"/>
  <c r="J8" i="6"/>
  <c r="F8" i="6"/>
  <c r="I8" i="6"/>
  <c r="L5" i="6"/>
  <c r="H5" i="6"/>
  <c r="M5" i="6"/>
  <c r="K5" i="6"/>
  <c r="I5" i="6"/>
  <c r="G5" i="6"/>
  <c r="E5" i="6"/>
  <c r="J5" i="6"/>
  <c r="F5" i="6"/>
  <c r="F4" i="6" s="1"/>
  <c r="K81" i="5"/>
  <c r="M81" i="5"/>
  <c r="I81" i="5"/>
  <c r="I77" i="5" s="1"/>
  <c r="E81" i="5"/>
  <c r="J81" i="5"/>
  <c r="G81" i="5"/>
  <c r="F81" i="5"/>
  <c r="H78" i="5"/>
  <c r="M78" i="5"/>
  <c r="L78" i="5"/>
  <c r="J78" i="5"/>
  <c r="I78" i="5"/>
  <c r="F78" i="5"/>
  <c r="E78" i="5"/>
  <c r="H73" i="5"/>
  <c r="M73" i="5"/>
  <c r="L73" i="5"/>
  <c r="J73" i="5"/>
  <c r="I73" i="5"/>
  <c r="F73" i="5"/>
  <c r="E73" i="5"/>
  <c r="E51" i="5" s="1"/>
  <c r="J68" i="5"/>
  <c r="L68" i="5"/>
  <c r="H68" i="5"/>
  <c r="H64" i="5" s="1"/>
  <c r="M68" i="5"/>
  <c r="I68" i="5"/>
  <c r="F68" i="5"/>
  <c r="E68" i="5"/>
  <c r="G65" i="5"/>
  <c r="L65" i="5"/>
  <c r="L64" i="5" s="1"/>
  <c r="K65" i="5"/>
  <c r="M65" i="5"/>
  <c r="I65" i="5"/>
  <c r="I64" i="5" s="1"/>
  <c r="H65" i="5"/>
  <c r="E65" i="5"/>
  <c r="M64" i="5"/>
  <c r="E64" i="5"/>
  <c r="I59" i="5"/>
  <c r="M59" i="5"/>
  <c r="K59" i="5"/>
  <c r="J59" i="5"/>
  <c r="G59" i="5"/>
  <c r="F59" i="5"/>
  <c r="E59" i="5"/>
  <c r="J56" i="5"/>
  <c r="L56" i="5"/>
  <c r="M56" i="5"/>
  <c r="I56" i="5"/>
  <c r="H56" i="5"/>
  <c r="H52" i="5" s="1"/>
  <c r="F56" i="5"/>
  <c r="E56" i="5"/>
  <c r="G53" i="5"/>
  <c r="L53" i="5"/>
  <c r="L52" i="5" s="1"/>
  <c r="K53" i="5"/>
  <c r="M53" i="5"/>
  <c r="I53" i="5"/>
  <c r="I52" i="5" s="1"/>
  <c r="H53" i="5"/>
  <c r="E53" i="5"/>
  <c r="M52" i="5"/>
  <c r="E52" i="5"/>
  <c r="J47" i="5"/>
  <c r="L47" i="5"/>
  <c r="H47" i="5"/>
  <c r="M47" i="5"/>
  <c r="I47" i="5"/>
  <c r="F47" i="5"/>
  <c r="E47" i="5"/>
  <c r="L8" i="5"/>
  <c r="H8" i="5"/>
  <c r="M8" i="5"/>
  <c r="J8" i="5"/>
  <c r="I8" i="5"/>
  <c r="F8" i="5"/>
  <c r="E8" i="5"/>
  <c r="K8" i="5"/>
  <c r="G8" i="5"/>
  <c r="K5" i="5"/>
  <c r="G5" i="5"/>
  <c r="M5" i="5"/>
  <c r="L5" i="5"/>
  <c r="L4" i="5" s="1"/>
  <c r="I5" i="5"/>
  <c r="I4" i="5" s="1"/>
  <c r="H5" i="5"/>
  <c r="E5" i="5"/>
  <c r="E4" i="5" s="1"/>
  <c r="J5" i="5"/>
  <c r="J4" i="5" s="1"/>
  <c r="F5" i="5"/>
  <c r="F4" i="5" s="1"/>
  <c r="J81" i="4"/>
  <c r="F81" i="4"/>
  <c r="L81" i="4"/>
  <c r="K81" i="4"/>
  <c r="H81" i="4"/>
  <c r="G81" i="4"/>
  <c r="M81" i="4"/>
  <c r="I81" i="4"/>
  <c r="E81" i="4"/>
  <c r="M78" i="4"/>
  <c r="I78" i="4"/>
  <c r="I77" i="4" s="1"/>
  <c r="E78" i="4"/>
  <c r="E77" i="4" s="1"/>
  <c r="K78" i="4"/>
  <c r="K77" i="4" s="1"/>
  <c r="G78" i="4"/>
  <c r="G77" i="4" s="1"/>
  <c r="L78" i="4"/>
  <c r="L77" i="4" s="1"/>
  <c r="H78" i="4"/>
  <c r="H77" i="4" s="1"/>
  <c r="M77" i="4"/>
  <c r="M73" i="4"/>
  <c r="I73" i="4"/>
  <c r="E73" i="4"/>
  <c r="K73" i="4"/>
  <c r="J73" i="4"/>
  <c r="G73" i="4"/>
  <c r="F73" i="4"/>
  <c r="L73" i="4"/>
  <c r="H73" i="4"/>
  <c r="M68" i="4"/>
  <c r="I68" i="4"/>
  <c r="E68" i="4"/>
  <c r="K68" i="4"/>
  <c r="G68" i="4"/>
  <c r="L68" i="4"/>
  <c r="H68" i="4"/>
  <c r="E65" i="4"/>
  <c r="E64" i="4" s="1"/>
  <c r="J65" i="4"/>
  <c r="F65" i="4"/>
  <c r="L65" i="4"/>
  <c r="K65" i="4"/>
  <c r="K64" i="4" s="1"/>
  <c r="H65" i="4"/>
  <c r="G65" i="4"/>
  <c r="L64" i="4"/>
  <c r="H64" i="4"/>
  <c r="K59" i="4"/>
  <c r="G59" i="4"/>
  <c r="L59" i="4"/>
  <c r="H59" i="4"/>
  <c r="M59" i="4"/>
  <c r="J59" i="4"/>
  <c r="I59" i="4"/>
  <c r="F59" i="4"/>
  <c r="E59" i="4"/>
  <c r="J56" i="4"/>
  <c r="F56" i="4"/>
  <c r="K56" i="4"/>
  <c r="G56" i="4"/>
  <c r="M56" i="4"/>
  <c r="L56" i="4"/>
  <c r="L52" i="4" s="1"/>
  <c r="L51" i="4" s="1"/>
  <c r="I56" i="4"/>
  <c r="H56" i="4"/>
  <c r="E56" i="4"/>
  <c r="M53" i="4"/>
  <c r="M52" i="4" s="1"/>
  <c r="I53" i="4"/>
  <c r="I52" i="4" s="1"/>
  <c r="E53" i="4"/>
  <c r="E52" i="4" s="1"/>
  <c r="E51" i="4" s="1"/>
  <c r="J53" i="4"/>
  <c r="J52" i="4" s="1"/>
  <c r="F53" i="4"/>
  <c r="F52" i="4" s="1"/>
  <c r="L53" i="4"/>
  <c r="K53" i="4"/>
  <c r="K52" i="4" s="1"/>
  <c r="K51" i="4" s="1"/>
  <c r="H53" i="4"/>
  <c r="G53" i="4"/>
  <c r="H52" i="4"/>
  <c r="H51" i="4" s="1"/>
  <c r="J47" i="4"/>
  <c r="F47" i="4"/>
  <c r="K47" i="4"/>
  <c r="G47" i="4"/>
  <c r="M47" i="4"/>
  <c r="L47" i="4"/>
  <c r="I47" i="4"/>
  <c r="H47" i="4"/>
  <c r="E47" i="4"/>
  <c r="L8" i="4"/>
  <c r="L4" i="4" s="1"/>
  <c r="L92" i="4" s="1"/>
  <c r="M8" i="4"/>
  <c r="I8" i="4"/>
  <c r="E8" i="4"/>
  <c r="J8" i="4"/>
  <c r="F8" i="4"/>
  <c r="K8" i="4"/>
  <c r="H8" i="4"/>
  <c r="G8" i="4"/>
  <c r="L5" i="4"/>
  <c r="M5" i="4"/>
  <c r="I5" i="4"/>
  <c r="I4" i="4" s="1"/>
  <c r="E5" i="4"/>
  <c r="E4" i="4" s="1"/>
  <c r="E92" i="4" s="1"/>
  <c r="K5" i="4"/>
  <c r="K4" i="4" s="1"/>
  <c r="K92" i="4" s="1"/>
  <c r="J5" i="4"/>
  <c r="J4" i="4" s="1"/>
  <c r="H5" i="4"/>
  <c r="G5" i="4"/>
  <c r="G4" i="4" s="1"/>
  <c r="F5" i="4"/>
  <c r="F4" i="4" s="1"/>
  <c r="M4" i="4"/>
  <c r="H4" i="4"/>
  <c r="H92" i="4" s="1"/>
  <c r="K81" i="3"/>
  <c r="G81" i="3"/>
  <c r="M81" i="3"/>
  <c r="L81" i="3"/>
  <c r="I81" i="3"/>
  <c r="H81" i="3"/>
  <c r="E81" i="3"/>
  <c r="J81" i="3"/>
  <c r="F81" i="3"/>
  <c r="J78" i="3"/>
  <c r="J77" i="3" s="1"/>
  <c r="F78" i="3"/>
  <c r="F77" i="3" s="1"/>
  <c r="L78" i="3"/>
  <c r="L77" i="3" s="1"/>
  <c r="K78" i="3"/>
  <c r="K77" i="3" s="1"/>
  <c r="H78" i="3"/>
  <c r="H77" i="3" s="1"/>
  <c r="G78" i="3"/>
  <c r="G77" i="3" s="1"/>
  <c r="M78" i="3"/>
  <c r="M77" i="3" s="1"/>
  <c r="I78" i="3"/>
  <c r="I77" i="3" s="1"/>
  <c r="E78" i="3"/>
  <c r="J73" i="3"/>
  <c r="F73" i="3"/>
  <c r="L73" i="3"/>
  <c r="K73" i="3"/>
  <c r="H73" i="3"/>
  <c r="G73" i="3"/>
  <c r="M73" i="3"/>
  <c r="I73" i="3"/>
  <c r="E73" i="3"/>
  <c r="J68" i="3"/>
  <c r="F68" i="3"/>
  <c r="L68" i="3"/>
  <c r="K68" i="3"/>
  <c r="H68" i="3"/>
  <c r="G68" i="3"/>
  <c r="M68" i="3"/>
  <c r="I68" i="3"/>
  <c r="E68" i="3"/>
  <c r="M65" i="3"/>
  <c r="M64" i="3" s="1"/>
  <c r="I65" i="3"/>
  <c r="I64" i="3" s="1"/>
  <c r="E65" i="3"/>
  <c r="E64" i="3" s="1"/>
  <c r="K65" i="3"/>
  <c r="K64" i="3" s="1"/>
  <c r="J65" i="3"/>
  <c r="G65" i="3"/>
  <c r="G64" i="3" s="1"/>
  <c r="F65" i="3"/>
  <c r="L65" i="3"/>
  <c r="L64" i="3" s="1"/>
  <c r="H65" i="3"/>
  <c r="H64" i="3" s="1"/>
  <c r="K59" i="3"/>
  <c r="G59" i="3"/>
  <c r="M59" i="3"/>
  <c r="L59" i="3"/>
  <c r="I59" i="3"/>
  <c r="H59" i="3"/>
  <c r="E59" i="3"/>
  <c r="J59" i="3"/>
  <c r="F59" i="3"/>
  <c r="J56" i="3"/>
  <c r="F56" i="3"/>
  <c r="L56" i="3"/>
  <c r="K56" i="3"/>
  <c r="H56" i="3"/>
  <c r="G56" i="3"/>
  <c r="M56" i="3"/>
  <c r="I56" i="3"/>
  <c r="E56" i="3"/>
  <c r="M53" i="3"/>
  <c r="M52" i="3" s="1"/>
  <c r="M51" i="3" s="1"/>
  <c r="I53" i="3"/>
  <c r="I52" i="3" s="1"/>
  <c r="I51" i="3" s="1"/>
  <c r="E53" i="3"/>
  <c r="E52" i="3" s="1"/>
  <c r="E51" i="3" s="1"/>
  <c r="K53" i="3"/>
  <c r="K52" i="3" s="1"/>
  <c r="J53" i="3"/>
  <c r="J52" i="3" s="1"/>
  <c r="G53" i="3"/>
  <c r="G52" i="3" s="1"/>
  <c r="G51" i="3" s="1"/>
  <c r="F53" i="3"/>
  <c r="F52" i="3" s="1"/>
  <c r="L53" i="3"/>
  <c r="H53" i="3"/>
  <c r="H52" i="3" s="1"/>
  <c r="H51" i="3" s="1"/>
  <c r="J47" i="3"/>
  <c r="F47" i="3"/>
  <c r="L47" i="3"/>
  <c r="K47" i="3"/>
  <c r="H47" i="3"/>
  <c r="G47" i="3"/>
  <c r="M47" i="3"/>
  <c r="I47" i="3"/>
  <c r="E47" i="3"/>
  <c r="J8" i="3"/>
  <c r="F8" i="3"/>
  <c r="L8" i="3"/>
  <c r="K8" i="3"/>
  <c r="H8" i="3"/>
  <c r="G8" i="3"/>
  <c r="M8" i="3"/>
  <c r="I8" i="3"/>
  <c r="E8" i="3"/>
  <c r="K5" i="3"/>
  <c r="J5" i="3"/>
  <c r="G5" i="3"/>
  <c r="F5" i="3"/>
  <c r="M5" i="3"/>
  <c r="L5" i="3"/>
  <c r="I5" i="3"/>
  <c r="H5" i="3"/>
  <c r="H4" i="3" s="1"/>
  <c r="H92" i="3" s="1"/>
  <c r="E5" i="3"/>
  <c r="M4" i="3"/>
  <c r="M92" i="3" s="1"/>
  <c r="I4" i="3"/>
  <c r="I92" i="3" s="1"/>
  <c r="E4" i="3"/>
  <c r="M81" i="2"/>
  <c r="J81" i="2"/>
  <c r="I81" i="2"/>
  <c r="F81" i="2"/>
  <c r="E81" i="2"/>
  <c r="L81" i="2"/>
  <c r="K81" i="2"/>
  <c r="H81" i="2"/>
  <c r="G81" i="2"/>
  <c r="M78" i="2"/>
  <c r="L78" i="2"/>
  <c r="L77" i="2" s="1"/>
  <c r="I78" i="2"/>
  <c r="H78" i="2"/>
  <c r="H77" i="2" s="1"/>
  <c r="E78" i="2"/>
  <c r="K78" i="2"/>
  <c r="J78" i="2"/>
  <c r="J77" i="2" s="1"/>
  <c r="G78" i="2"/>
  <c r="F78" i="2"/>
  <c r="K77" i="2"/>
  <c r="G77" i="2"/>
  <c r="M73" i="2"/>
  <c r="L73" i="2"/>
  <c r="I73" i="2"/>
  <c r="H73" i="2"/>
  <c r="E73" i="2"/>
  <c r="K73" i="2"/>
  <c r="J73" i="2"/>
  <c r="G73" i="2"/>
  <c r="F73" i="2"/>
  <c r="M68" i="2"/>
  <c r="L68" i="2"/>
  <c r="I68" i="2"/>
  <c r="H68" i="2"/>
  <c r="E68" i="2"/>
  <c r="K68" i="2"/>
  <c r="J68" i="2"/>
  <c r="G68" i="2"/>
  <c r="F68" i="2"/>
  <c r="L65" i="2"/>
  <c r="L64" i="2" s="1"/>
  <c r="K65" i="2"/>
  <c r="K64" i="2" s="1"/>
  <c r="H65" i="2"/>
  <c r="H64" i="2" s="1"/>
  <c r="G65" i="2"/>
  <c r="G64" i="2" s="1"/>
  <c r="M65" i="2"/>
  <c r="M64" i="2" s="1"/>
  <c r="J65" i="2"/>
  <c r="I65" i="2"/>
  <c r="I64" i="2" s="1"/>
  <c r="F65" i="2"/>
  <c r="E65" i="2"/>
  <c r="E64" i="2" s="1"/>
  <c r="J64" i="2"/>
  <c r="F64" i="2"/>
  <c r="M59" i="2"/>
  <c r="J59" i="2"/>
  <c r="I59" i="2"/>
  <c r="F59" i="2"/>
  <c r="E59" i="2"/>
  <c r="L59" i="2"/>
  <c r="K59" i="2"/>
  <c r="H59" i="2"/>
  <c r="G59" i="2"/>
  <c r="M56" i="2"/>
  <c r="L56" i="2"/>
  <c r="I56" i="2"/>
  <c r="H56" i="2"/>
  <c r="E56" i="2"/>
  <c r="K56" i="2"/>
  <c r="J56" i="2"/>
  <c r="G56" i="2"/>
  <c r="F56" i="2"/>
  <c r="L53" i="2"/>
  <c r="L52" i="2" s="1"/>
  <c r="K53" i="2"/>
  <c r="K52" i="2" s="1"/>
  <c r="K51" i="2" s="1"/>
  <c r="H53" i="2"/>
  <c r="H52" i="2" s="1"/>
  <c r="G53" i="2"/>
  <c r="G52" i="2" s="1"/>
  <c r="G51" i="2" s="1"/>
  <c r="M53" i="2"/>
  <c r="J53" i="2"/>
  <c r="I53" i="2"/>
  <c r="F53" i="2"/>
  <c r="E53" i="2"/>
  <c r="J52" i="2"/>
  <c r="J51" i="2" s="1"/>
  <c r="F52" i="2"/>
  <c r="F51" i="2" s="1"/>
  <c r="M47" i="2"/>
  <c r="L47" i="2"/>
  <c r="I47" i="2"/>
  <c r="H47" i="2"/>
  <c r="E47" i="2"/>
  <c r="K47" i="2"/>
  <c r="J47" i="2"/>
  <c r="G47" i="2"/>
  <c r="F47" i="2"/>
  <c r="K8" i="2"/>
  <c r="G8" i="2"/>
  <c r="M8" i="2"/>
  <c r="L8" i="2"/>
  <c r="I8" i="2"/>
  <c r="H8" i="2"/>
  <c r="E8" i="2"/>
  <c r="J8" i="2"/>
  <c r="F8" i="2"/>
  <c r="L5" i="2"/>
  <c r="K5" i="2"/>
  <c r="K4" i="2" s="1"/>
  <c r="K92" i="2" s="1"/>
  <c r="H5" i="2"/>
  <c r="G5" i="2"/>
  <c r="G4" i="2" s="1"/>
  <c r="G92" i="2" s="1"/>
  <c r="M5" i="2"/>
  <c r="M4" i="2" s="1"/>
  <c r="J5" i="2"/>
  <c r="I5" i="2"/>
  <c r="F5" i="2"/>
  <c r="E5" i="2"/>
  <c r="E4" i="2" s="1"/>
  <c r="J4" i="2"/>
  <c r="J92" i="2" s="1"/>
  <c r="F4" i="2"/>
  <c r="M36" i="1"/>
  <c r="J36" i="1"/>
  <c r="I36" i="1"/>
  <c r="F36" i="1"/>
  <c r="E36" i="1"/>
  <c r="L36" i="1"/>
  <c r="K36" i="1"/>
  <c r="H36" i="1"/>
  <c r="G36" i="1"/>
  <c r="L31" i="1"/>
  <c r="H31" i="1"/>
  <c r="M31" i="1"/>
  <c r="J31" i="1"/>
  <c r="I31" i="1"/>
  <c r="F31" i="1"/>
  <c r="E31" i="1"/>
  <c r="K31" i="1"/>
  <c r="G31" i="1"/>
  <c r="L21" i="1"/>
  <c r="H21" i="1"/>
  <c r="M21" i="1"/>
  <c r="J21" i="1"/>
  <c r="I21" i="1"/>
  <c r="F21" i="1"/>
  <c r="E21" i="1"/>
  <c r="K21" i="1"/>
  <c r="G21" i="1"/>
  <c r="M10" i="1"/>
  <c r="M9" i="1" s="1"/>
  <c r="I10" i="1"/>
  <c r="I9" i="1" s="1"/>
  <c r="E10" i="1"/>
  <c r="E9" i="1" s="1"/>
  <c r="K10" i="1"/>
  <c r="K9" i="1" s="1"/>
  <c r="J10" i="1"/>
  <c r="J9" i="1" s="1"/>
  <c r="G10" i="1"/>
  <c r="G9" i="1" s="1"/>
  <c r="F10" i="1"/>
  <c r="F9" i="1" s="1"/>
  <c r="L10" i="1"/>
  <c r="L9" i="1" s="1"/>
  <c r="H10" i="1"/>
  <c r="H9" i="1" s="1"/>
  <c r="L4" i="1"/>
  <c r="L40" i="1" s="1"/>
  <c r="H4" i="1"/>
  <c r="H40" i="1" s="1"/>
  <c r="M4" i="1"/>
  <c r="J4" i="1"/>
  <c r="J40" i="1" s="1"/>
  <c r="I4" i="1"/>
  <c r="F4" i="1"/>
  <c r="F40" i="1" s="1"/>
  <c r="E4" i="1"/>
  <c r="K4" i="1"/>
  <c r="G4" i="1"/>
  <c r="D26" i="16" l="1"/>
  <c r="H26" i="16"/>
  <c r="J26" i="18"/>
  <c r="E26" i="16"/>
  <c r="I26" i="16"/>
  <c r="I26" i="18"/>
  <c r="E4" i="14"/>
  <c r="I4" i="14"/>
  <c r="F26" i="22"/>
  <c r="E26" i="22"/>
  <c r="I26" i="22"/>
  <c r="D26" i="24"/>
  <c r="H26" i="24"/>
  <c r="C26" i="24"/>
  <c r="G26" i="24"/>
  <c r="K26" i="24"/>
  <c r="F26" i="24"/>
  <c r="J26" i="24"/>
  <c r="E26" i="26"/>
  <c r="I26" i="30"/>
  <c r="I26" i="32"/>
  <c r="F4" i="14"/>
  <c r="J4" i="14"/>
  <c r="F26" i="30"/>
  <c r="J26" i="30"/>
  <c r="C4" i="14"/>
  <c r="G4" i="14"/>
  <c r="K4" i="14"/>
  <c r="C26" i="26"/>
  <c r="G26" i="26"/>
  <c r="K26" i="26"/>
  <c r="K40" i="1"/>
  <c r="F77" i="2"/>
  <c r="E77" i="2"/>
  <c r="I77" i="2"/>
  <c r="M77" i="2"/>
  <c r="L4" i="3"/>
  <c r="G4" i="3"/>
  <c r="G92" i="3" s="1"/>
  <c r="K4" i="3"/>
  <c r="K92" i="3" s="1"/>
  <c r="L52" i="3"/>
  <c r="L51" i="3" s="1"/>
  <c r="E40" i="1"/>
  <c r="I40" i="1"/>
  <c r="M40" i="1"/>
  <c r="F92" i="2"/>
  <c r="I4" i="2"/>
  <c r="I92" i="2" s="1"/>
  <c r="I52" i="2"/>
  <c r="I51" i="2" s="1"/>
  <c r="F64" i="3"/>
  <c r="J64" i="3"/>
  <c r="E77" i="3"/>
  <c r="E92" i="3" s="1"/>
  <c r="F51" i="3"/>
  <c r="J51" i="3"/>
  <c r="G40" i="1"/>
  <c r="H4" i="2"/>
  <c r="L4" i="2"/>
  <c r="E52" i="2"/>
  <c r="E51" i="2" s="1"/>
  <c r="E92" i="2" s="1"/>
  <c r="M52" i="2"/>
  <c r="M51" i="2" s="1"/>
  <c r="M92" i="2" s="1"/>
  <c r="H51" i="2"/>
  <c r="L51" i="2"/>
  <c r="F4" i="3"/>
  <c r="F92" i="3" s="1"/>
  <c r="J4" i="3"/>
  <c r="J92" i="3" s="1"/>
  <c r="K51" i="3"/>
  <c r="M4" i="5"/>
  <c r="J77" i="5"/>
  <c r="E4" i="6"/>
  <c r="E92" i="6" s="1"/>
  <c r="I4" i="6"/>
  <c r="M4" i="6"/>
  <c r="M92" i="6" s="1"/>
  <c r="F4" i="7"/>
  <c r="F92" i="7" s="1"/>
  <c r="E4" i="7"/>
  <c r="E92" i="7" s="1"/>
  <c r="M4" i="7"/>
  <c r="H64" i="7"/>
  <c r="F92" i="8"/>
  <c r="G52" i="4"/>
  <c r="G51" i="4" s="1"/>
  <c r="G92" i="4" s="1"/>
  <c r="G64" i="4"/>
  <c r="I65" i="4"/>
  <c r="I64" i="4" s="1"/>
  <c r="I51" i="4" s="1"/>
  <c r="I92" i="4" s="1"/>
  <c r="M65" i="4"/>
  <c r="M64" i="4" s="1"/>
  <c r="M51" i="4" s="1"/>
  <c r="M92" i="4" s="1"/>
  <c r="I51" i="5"/>
  <c r="I92" i="5" s="1"/>
  <c r="E77" i="5"/>
  <c r="E92" i="5" s="1"/>
  <c r="M77" i="5"/>
  <c r="M51" i="6"/>
  <c r="K77" i="6"/>
  <c r="K92" i="6" s="1"/>
  <c r="H77" i="6"/>
  <c r="G77" i="6"/>
  <c r="G92" i="6" s="1"/>
  <c r="H4" i="5"/>
  <c r="G64" i="5"/>
  <c r="F64" i="4"/>
  <c r="F51" i="4" s="1"/>
  <c r="F92" i="4" s="1"/>
  <c r="J64" i="4"/>
  <c r="J51" i="4" s="1"/>
  <c r="J92" i="4" s="1"/>
  <c r="F68" i="4"/>
  <c r="J68" i="4"/>
  <c r="F78" i="4"/>
  <c r="F77" i="4" s="1"/>
  <c r="J78" i="4"/>
  <c r="J77" i="4" s="1"/>
  <c r="M51" i="5"/>
  <c r="L51" i="5"/>
  <c r="F77" i="5"/>
  <c r="F92" i="6"/>
  <c r="I64" i="6"/>
  <c r="G4" i="7"/>
  <c r="F52" i="7"/>
  <c r="F51" i="7" s="1"/>
  <c r="F53" i="5"/>
  <c r="F52" i="5" s="1"/>
  <c r="J53" i="5"/>
  <c r="J52" i="5" s="1"/>
  <c r="H59" i="5"/>
  <c r="H51" i="5" s="1"/>
  <c r="L59" i="5"/>
  <c r="F65" i="5"/>
  <c r="F64" i="5" s="1"/>
  <c r="J65" i="5"/>
  <c r="J64" i="5" s="1"/>
  <c r="G73" i="5"/>
  <c r="K73" i="5"/>
  <c r="G78" i="5"/>
  <c r="G77" i="5" s="1"/>
  <c r="K78" i="5"/>
  <c r="K77" i="5" s="1"/>
  <c r="L52" i="6"/>
  <c r="L51" i="6" s="1"/>
  <c r="M51" i="7"/>
  <c r="H51" i="7"/>
  <c r="H92" i="7" s="1"/>
  <c r="L51" i="7"/>
  <c r="L92" i="7" s="1"/>
  <c r="G52" i="7"/>
  <c r="G51" i="7" s="1"/>
  <c r="K52" i="7"/>
  <c r="J4" i="6"/>
  <c r="H8" i="6"/>
  <c r="H4" i="6" s="1"/>
  <c r="H92" i="6" s="1"/>
  <c r="L8" i="6"/>
  <c r="L4" i="6" s="1"/>
  <c r="L92" i="6" s="1"/>
  <c r="J64" i="6"/>
  <c r="J51" i="6" s="1"/>
  <c r="G8" i="7"/>
  <c r="K8" i="7"/>
  <c r="K4" i="7" s="1"/>
  <c r="K64" i="7"/>
  <c r="F51" i="8"/>
  <c r="G47" i="5"/>
  <c r="G4" i="5" s="1"/>
  <c r="K47" i="5"/>
  <c r="K4" i="5" s="1"/>
  <c r="G56" i="5"/>
  <c r="G52" i="5" s="1"/>
  <c r="G51" i="5" s="1"/>
  <c r="K56" i="5"/>
  <c r="K52" i="5" s="1"/>
  <c r="G68" i="5"/>
  <c r="K68" i="5"/>
  <c r="K64" i="5" s="1"/>
  <c r="H81" i="5"/>
  <c r="H77" i="5" s="1"/>
  <c r="L81" i="5"/>
  <c r="L77" i="5" s="1"/>
  <c r="I51" i="6"/>
  <c r="H52" i="6"/>
  <c r="H51" i="6" s="1"/>
  <c r="I77" i="6"/>
  <c r="I4" i="7"/>
  <c r="I92" i="7" s="1"/>
  <c r="L92" i="9"/>
  <c r="E92" i="9"/>
  <c r="I4" i="8"/>
  <c r="E52" i="8"/>
  <c r="E51" i="8" s="1"/>
  <c r="M52" i="8"/>
  <c r="M51" i="8" s="1"/>
  <c r="H52" i="8"/>
  <c r="H51" i="8" s="1"/>
  <c r="L52" i="8"/>
  <c r="L51" i="8" s="1"/>
  <c r="H52" i="9"/>
  <c r="H51" i="9" s="1"/>
  <c r="H92" i="9" s="1"/>
  <c r="E4" i="8"/>
  <c r="E92" i="8" s="1"/>
  <c r="M4" i="8"/>
  <c r="M92" i="8" s="1"/>
  <c r="H4" i="8"/>
  <c r="H92" i="8" s="1"/>
  <c r="L4" i="8"/>
  <c r="G4" i="8"/>
  <c r="G92" i="8" s="1"/>
  <c r="K4" i="8"/>
  <c r="K92" i="8" s="1"/>
  <c r="I52" i="8"/>
  <c r="I51" i="8" s="1"/>
  <c r="M51" i="9"/>
  <c r="M92" i="9" s="1"/>
  <c r="L51" i="9"/>
  <c r="G51" i="9"/>
  <c r="G92" i="9" s="1"/>
  <c r="K51" i="9"/>
  <c r="K92" i="9" s="1"/>
  <c r="F4" i="10"/>
  <c r="E4" i="10"/>
  <c r="F52" i="10"/>
  <c r="E52" i="10"/>
  <c r="E51" i="10" s="1"/>
  <c r="I52" i="10"/>
  <c r="M52" i="10"/>
  <c r="G77" i="10"/>
  <c r="G92" i="10" s="1"/>
  <c r="J51" i="10"/>
  <c r="K77" i="10"/>
  <c r="K92" i="10" s="1"/>
  <c r="J4" i="10"/>
  <c r="E8" i="10"/>
  <c r="I8" i="10"/>
  <c r="I4" i="10" s="1"/>
  <c r="M8" i="10"/>
  <c r="M4" i="10" s="1"/>
  <c r="F64" i="10"/>
  <c r="E64" i="10"/>
  <c r="I64" i="10"/>
  <c r="M64" i="10"/>
  <c r="G92" i="5" l="1"/>
  <c r="M92" i="10"/>
  <c r="K51" i="5"/>
  <c r="K92" i="5" s="1"/>
  <c r="L92" i="5"/>
  <c r="F51" i="10"/>
  <c r="F92" i="10" s="1"/>
  <c r="J92" i="6"/>
  <c r="J51" i="5"/>
  <c r="J92" i="5" s="1"/>
  <c r="H92" i="5"/>
  <c r="I92" i="6"/>
  <c r="M92" i="5"/>
  <c r="L92" i="2"/>
  <c r="J92" i="10"/>
  <c r="M51" i="10"/>
  <c r="F51" i="5"/>
  <c r="F92" i="5" s="1"/>
  <c r="M92" i="7"/>
  <c r="H92" i="2"/>
  <c r="L92" i="3"/>
  <c r="E92" i="10"/>
  <c r="I92" i="8"/>
  <c r="G92" i="7"/>
  <c r="I51" i="10"/>
  <c r="I92" i="10" s="1"/>
  <c r="L92" i="8"/>
  <c r="K51" i="7"/>
  <c r="K92" i="7" s="1"/>
</calcChain>
</file>

<file path=xl/sharedStrings.xml><?xml version="1.0" encoding="utf-8"?>
<sst xmlns="http://schemas.openxmlformats.org/spreadsheetml/2006/main" count="13219" uniqueCount="198">
  <si>
    <t/>
  </si>
  <si>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</si>
  <si>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</si>
  <si>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</si>
  <si>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</si>
  <si>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</si>
  <si>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</si>
  <si>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Tax receipts</t>
  </si>
  <si>
    <t>Section number:</t>
  </si>
  <si>
    <t>Casino taxes</t>
  </si>
  <si>
    <t>Horse racing taxes</t>
  </si>
  <si>
    <t>Sub-section</t>
  </si>
  <si>
    <t>Liquor licences</t>
  </si>
  <si>
    <t>Motor vehicle licences</t>
  </si>
  <si>
    <t>TabChap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</si>
  <si>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</si>
  <si>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</si>
  <si>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</si>
  <si>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</si>
  <si>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</si>
  <si>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</si>
  <si>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</si>
  <si>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</si>
  <si>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</si>
  <si>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</si>
  <si>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</si>
  <si>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</si>
  <si>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</si>
  <si>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</si>
  <si>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</si>
  <si>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</si>
  <si>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</si>
  <si>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</si>
  <si>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</si>
  <si>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</si>
  <si>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</si>
  <si>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</si>
  <si>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</si>
  <si>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</si>
  <si>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</si>
  <si>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</si>
  <si>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</si>
  <si>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</si>
  <si>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</si>
  <si>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</si>
  <si>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</si>
  <si>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</si>
  <si>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</si>
  <si>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</si>
  <si>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</si>
  <si>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</si>
  <si>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</si>
  <si>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</si>
  <si>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</si>
  <si>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</si>
  <si>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</si>
  <si>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</si>
  <si>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</si>
  <si>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</si>
  <si>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</si>
  <si>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</si>
  <si>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</si>
  <si>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</si>
  <si>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</si>
  <si>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</si>
  <si>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</si>
  <si>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</si>
  <si>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</si>
  <si>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</si>
  <si>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</si>
  <si>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</si>
  <si>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</si>
  <si>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</si>
  <si>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</si>
  <si>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</si>
  <si>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</si>
  <si>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</si>
  <si>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</si>
  <si>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</si>
  <si>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</si>
  <si>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</si>
  <si>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</si>
  <si>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</si>
  <si>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</si>
  <si>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</si>
  <si>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</si>
  <si>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</si>
  <si>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</si>
  <si>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</si>
  <si>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</si>
  <si>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</si>
  <si>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</si>
  <si>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</si>
  <si>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</si>
  <si>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</si>
  <si>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</si>
  <si>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</si>
  <si>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</si>
  <si>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</si>
  <si>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</si>
  <si>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</si>
  <si>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</si>
  <si>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</si>
  <si>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</si>
  <si>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</si>
  <si>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</si>
  <si>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</si>
  <si>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</si>
  <si>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</si>
  <si>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</si>
  <si>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</si>
  <si>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</si>
  <si>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</si>
  <si>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</si>
  <si>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</si>
  <si>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</si>
  <si>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</si>
  <si>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</si>
  <si>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Transfers received</t>
  </si>
  <si>
    <t xml:space="preserve">Sales of capital assets </t>
  </si>
  <si>
    <t>Total payments and estimates</t>
  </si>
  <si>
    <t>Transfers and subsidies to:</t>
  </si>
  <si>
    <t>Table B.1: Specification of receipts: Agriculture And Rural Development</t>
  </si>
  <si>
    <t>Table B.2: Payments and estimates by economic classification: Agriculture And Rural Development</t>
  </si>
  <si>
    <t>2010/11</t>
  </si>
  <si>
    <t>2011/12</t>
  </si>
  <si>
    <t>2012/13</t>
  </si>
  <si>
    <t>2013/14</t>
  </si>
  <si>
    <t>2014/15</t>
  </si>
  <si>
    <t>2015/16</t>
  </si>
  <si>
    <t>2016/17</t>
  </si>
  <si>
    <t>1. Administration</t>
  </si>
  <si>
    <t>2. Sustainable Resource Management</t>
  </si>
  <si>
    <t>3. Farmer Support And Development</t>
  </si>
  <si>
    <t>4. Veterinary Services</t>
  </si>
  <si>
    <t>5. Technology,Research And Development Services</t>
  </si>
  <si>
    <t>6. Agricultural Economics</t>
  </si>
  <si>
    <t>7. Structured Agricultural Training</t>
  </si>
  <si>
    <t>8. Rural Development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</si>
  <si>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</si>
  <si>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</si>
  <si>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</si>
  <si>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</si>
  <si>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</si>
  <si>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</si>
  <si>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9. </t>
  </si>
  <si>
    <t>1. Office Of The Mec</t>
  </si>
  <si>
    <t>2. Senior Management</t>
  </si>
  <si>
    <t>3. Corporate Services</t>
  </si>
  <si>
    <t>4. Financial Management</t>
  </si>
  <si>
    <t xml:space="preserve">5. Communication </t>
  </si>
  <si>
    <t>1. Engineering Services</t>
  </si>
  <si>
    <t>2. Land Care</t>
  </si>
  <si>
    <t>3. Land Use Management</t>
  </si>
  <si>
    <t>4. Disaster Risk Management</t>
  </si>
  <si>
    <t>1. Farmer Settlement</t>
  </si>
  <si>
    <t>2. Extension And Advisory Services</t>
  </si>
  <si>
    <t>3. Food Security</t>
  </si>
  <si>
    <t>1. Animal Health</t>
  </si>
  <si>
    <t>2. Veterinary Public Health</t>
  </si>
  <si>
    <t>3. Veterinary Laboratory Services</t>
  </si>
  <si>
    <t>4. Export Control</t>
  </si>
  <si>
    <t>1. Research</t>
  </si>
  <si>
    <t>2. Information Services</t>
  </si>
  <si>
    <t>3. Infrastructure Support Services</t>
  </si>
  <si>
    <t xml:space="preserve">1. Agric-Business Development </t>
  </si>
  <si>
    <t>2. Macro-Economins And Statistics</t>
  </si>
  <si>
    <t>1. Tertiary Education</t>
  </si>
  <si>
    <t>2. Further Education And Training (Fet)</t>
  </si>
  <si>
    <t>1. Development Planning &amp; Monitoring</t>
  </si>
  <si>
    <t>2. Social Facilitation</t>
  </si>
  <si>
    <t>Table 11.2: Summary of departmental receipts collection</t>
  </si>
  <si>
    <t>Table 11.3: Summary of payments and estimates by programme: Agriculture And Rural Development</t>
  </si>
  <si>
    <t>Table 11.4: Summary of provincial payments and estimates by economic classification: Agriculture And Rural Development</t>
  </si>
  <si>
    <t>Table 11.6: Summary of payments and estimates by sub-programme: Administration</t>
  </si>
  <si>
    <t>Table 11.7: Summary of payments and estimates by economic classification: Administration</t>
  </si>
  <si>
    <t>Table 11.8: Summary of payments and estimates by sub-programme: Sustainable Resource Management</t>
  </si>
  <si>
    <t>Table 11.9: Summary of payments and estimates by economic classification: Sustainable Resource Management</t>
  </si>
  <si>
    <t>Table 11.20: Summary of payments and estimates by sub-programme: Farmer Support And Development</t>
  </si>
  <si>
    <t>Table 11.21: Summary of payments and estimates by economic classification: Farmer Support And Development</t>
  </si>
  <si>
    <t>Table 11.22: Summary of payments and estimates by sub-programme: Veterinary Services</t>
  </si>
  <si>
    <t>Table 11.23: Summary of payments and estimates by economic classification: Veterinary Services</t>
  </si>
  <si>
    <t>Table 11.24: Summary of payments and estimates by sub-programme: Technology,Research And Development Services</t>
  </si>
  <si>
    <t>Table 11.25: Summary of payments and estimates by economic classification: Technology,Research And Development Services</t>
  </si>
  <si>
    <t>Table 11.26: Summary of payments and estimates by sub-programme: Agricultural Economics</t>
  </si>
  <si>
    <t>Table 11.27: Summary of payments and estimates by economic classification: Agricultural Economics</t>
  </si>
  <si>
    <t>Table 11.28: Summary of payments and estimates by sub-programme: Structured Agricultural Training</t>
  </si>
  <si>
    <t>Table 11.29: Summary of payments and estimates by economic classification: Structured Agricultural Training</t>
  </si>
  <si>
    <t>Table 11.30: Summary of payments and estimates by sub-programme: Rural Development</t>
  </si>
  <si>
    <t>Table 11.31: Summary of payments and estimates by economic classification: Rural Development</t>
  </si>
  <si>
    <t>Table B.2A: Payments and estimates by economic classification: Administration</t>
  </si>
  <si>
    <t>Table B.2B: Payments and estimates by economic classification: Sustainable Resource Management</t>
  </si>
  <si>
    <t>Table B.2C: Payments and estimates by economic classification: Farmer Support And Development</t>
  </si>
  <si>
    <t>Table B.2D: Payments and estimates by economic classification: Veterinary Services</t>
  </si>
  <si>
    <t>Table B.2E: Payments and estimates by economic classification: Technology,Research And Development Services</t>
  </si>
  <si>
    <t>Table B.2F: Payments and estimates by economic classification: Agricultural Economics</t>
  </si>
  <si>
    <t>Table B.2G: Payments and estimates by economic classification: Structured Agricultural Training</t>
  </si>
  <si>
    <t>Table B.2H: Payments and estimates by economic classification: Rural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</si>
</sst>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quotePrefix="1" applyFont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3" xfId="0" quotePrefix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164" fontId="6" fillId="0" borderId="16" xfId="0" applyNumberFormat="1" applyFont="1" applyFill="1" applyBorder="1" applyAlignment="1" applyProtection="1">
      <alignment horizontal="right" vertical="top"/>
    </xf>
    <xf numFmtId="164" fontId="6" fillId="0" borderId="17" xfId="0" applyNumberFormat="1" applyFont="1" applyFill="1" applyBorder="1" applyAlignment="1" applyProtection="1">
      <alignment horizontal="right" vertical="top"/>
    </xf>
    <xf numFmtId="164" fontId="6" fillId="0" borderId="18" xfId="0" applyNumberFormat="1" applyFont="1" applyFill="1" applyBorder="1" applyAlignment="1" applyProtection="1">
      <alignment horizontal="right" vertical="top"/>
    </xf>
    <xf numFmtId="0" fontId="5" fillId="0" borderId="16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left" indent="1"/>
    </xf>
    <xf numFmtId="0" fontId="4" fillId="0" borderId="16" xfId="0" applyFont="1" applyBorder="1" applyAlignment="1">
      <alignment vertical="center"/>
    </xf>
    <xf numFmtId="0" fontId="4" fillId="0" borderId="16" xfId="0" quotePrefix="1" applyFont="1" applyBorder="1" applyAlignment="1">
      <alignment vertical="center"/>
    </xf>
    <xf numFmtId="0" fontId="8" fillId="0" borderId="16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0" fontId="11" fillId="0" borderId="1" xfId="0" applyFont="1" applyBorder="1" applyAlignment="1"/>
    <xf numFmtId="0" fontId="11" fillId="0" borderId="0" xfId="0" applyFont="1" applyAlignment="1"/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53"/>
    <col min="27" max="16384" width="9.140625" style="108"/>
  </cols>
  <sheetData>
    <row r="1" spans="1:27" s="6" customFormat="1" ht="15.75" customHeight="1" x14ac:dyDescent="0.2">
      <c r="A1" s="1" t="s">
        <v>171</v>
      </c>
      <c r="B1" s="2"/>
      <c r="C1" s="4"/>
      <c r="D1" s="4"/>
      <c r="E1" s="4"/>
      <c r="F1" s="4"/>
      <c r="G1" s="4"/>
      <c r="H1" s="4"/>
      <c r="I1" s="4"/>
      <c r="J1" s="4"/>
      <c r="K1" s="4"/>
      <c r="Z1" s="153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48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49"/>
    </row>
    <row r="4" spans="1:27" s="18" customFormat="1" ht="12.75" customHeight="1" x14ac:dyDescent="0.25">
      <c r="A4" s="64"/>
      <c r="B4" s="158" t="s">
        <v>7</v>
      </c>
      <c r="C4" s="156">
        <f>SUM(C5:C8)</f>
        <v>0</v>
      </c>
      <c r="D4" s="156">
        <f t="shared" ref="D4:K4" si="0">SUM(D5:D8)</f>
        <v>0</v>
      </c>
      <c r="E4" s="156">
        <f t="shared" si="0"/>
        <v>0</v>
      </c>
      <c r="F4" s="155">
        <f t="shared" si="0"/>
        <v>0</v>
      </c>
      <c r="G4" s="156">
        <f t="shared" si="0"/>
        <v>0</v>
      </c>
      <c r="H4" s="157">
        <f t="shared" si="0"/>
        <v>0</v>
      </c>
      <c r="I4" s="156">
        <f t="shared" si="0"/>
        <v>0</v>
      </c>
      <c r="J4" s="156">
        <f t="shared" si="0"/>
        <v>0</v>
      </c>
      <c r="K4" s="156">
        <f t="shared" si="0"/>
        <v>0</v>
      </c>
      <c r="Z4" s="148"/>
      <c r="AA4" s="32" t="s">
        <v>8</v>
      </c>
    </row>
    <row r="5" spans="1:27" s="18" customFormat="1" ht="12.75" customHeight="1" x14ac:dyDescent="0.25">
      <c r="A5" s="64"/>
      <c r="B5" s="65" t="s">
        <v>9</v>
      </c>
      <c r="C5" s="155">
        <v>0</v>
      </c>
      <c r="D5" s="156">
        <v>0</v>
      </c>
      <c r="E5" s="156">
        <v>0</v>
      </c>
      <c r="F5" s="155">
        <v>0</v>
      </c>
      <c r="G5" s="156">
        <v>0</v>
      </c>
      <c r="H5" s="157">
        <v>0</v>
      </c>
      <c r="I5" s="156">
        <v>0</v>
      </c>
      <c r="J5" s="156">
        <v>0</v>
      </c>
      <c r="K5" s="157">
        <v>0</v>
      </c>
      <c r="Z5" s="148"/>
      <c r="AA5" s="41">
        <v>1</v>
      </c>
    </row>
    <row r="6" spans="1:27" s="18" customFormat="1" ht="12.75" customHeight="1" x14ac:dyDescent="0.25">
      <c r="A6" s="64"/>
      <c r="B6" s="65" t="s">
        <v>10</v>
      </c>
      <c r="C6" s="159">
        <v>0</v>
      </c>
      <c r="D6" s="160">
        <v>0</v>
      </c>
      <c r="E6" s="160">
        <v>0</v>
      </c>
      <c r="F6" s="159">
        <v>0</v>
      </c>
      <c r="G6" s="160">
        <v>0</v>
      </c>
      <c r="H6" s="161">
        <v>0</v>
      </c>
      <c r="I6" s="160">
        <v>0</v>
      </c>
      <c r="J6" s="160">
        <v>0</v>
      </c>
      <c r="K6" s="161">
        <v>0</v>
      </c>
      <c r="Z6" s="148"/>
      <c r="AA6" s="32" t="s">
        <v>11</v>
      </c>
    </row>
    <row r="7" spans="1:27" s="18" customFormat="1" ht="12.75" customHeight="1" x14ac:dyDescent="0.25">
      <c r="A7" s="64"/>
      <c r="B7" s="65" t="s">
        <v>12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Z7" s="148"/>
      <c r="AA7" s="41">
        <v>2</v>
      </c>
    </row>
    <row r="8" spans="1:27" s="18" customFormat="1" ht="12.75" customHeight="1" x14ac:dyDescent="0.25">
      <c r="A8" s="64"/>
      <c r="B8" s="65" t="s">
        <v>13</v>
      </c>
      <c r="C8" s="162">
        <v>0</v>
      </c>
      <c r="D8" s="163">
        <v>0</v>
      </c>
      <c r="E8" s="163">
        <v>0</v>
      </c>
      <c r="F8" s="162">
        <v>0</v>
      </c>
      <c r="G8" s="163">
        <v>0</v>
      </c>
      <c r="H8" s="164">
        <v>0</v>
      </c>
      <c r="I8" s="163">
        <v>0</v>
      </c>
      <c r="J8" s="163">
        <v>0</v>
      </c>
      <c r="K8" s="164">
        <v>0</v>
      </c>
      <c r="Z8" s="148"/>
      <c r="AA8" s="32" t="s">
        <v>14</v>
      </c>
    </row>
    <row r="9" spans="1:27" s="31" customFormat="1" ht="12.75" customHeight="1" x14ac:dyDescent="0.2">
      <c r="A9" s="56"/>
      <c r="B9" s="154" t="s">
        <v>15</v>
      </c>
      <c r="C9" s="160">
        <v>1796</v>
      </c>
      <c r="D9" s="160">
        <v>1940</v>
      </c>
      <c r="E9" s="160">
        <v>1729</v>
      </c>
      <c r="F9" s="159">
        <v>2091</v>
      </c>
      <c r="G9" s="160">
        <v>2076</v>
      </c>
      <c r="H9" s="161">
        <v>1948</v>
      </c>
      <c r="I9" s="160">
        <v>1994</v>
      </c>
      <c r="J9" s="160">
        <v>2255</v>
      </c>
      <c r="K9" s="160">
        <v>2513</v>
      </c>
      <c r="Z9" s="148"/>
      <c r="AA9" s="18" t="s">
        <v>0</v>
      </c>
    </row>
    <row r="10" spans="1:27" s="18" customFormat="1" ht="12.75" customHeight="1" x14ac:dyDescent="0.2">
      <c r="A10" s="70"/>
      <c r="B10" s="154" t="s">
        <v>118</v>
      </c>
      <c r="C10" s="160">
        <v>0</v>
      </c>
      <c r="D10" s="160">
        <v>0</v>
      </c>
      <c r="E10" s="160">
        <v>0</v>
      </c>
      <c r="F10" s="159">
        <v>0</v>
      </c>
      <c r="G10" s="160">
        <v>0</v>
      </c>
      <c r="H10" s="161">
        <v>0</v>
      </c>
      <c r="I10" s="160">
        <v>0</v>
      </c>
      <c r="J10" s="160">
        <v>0</v>
      </c>
      <c r="K10" s="160">
        <v>0</v>
      </c>
      <c r="Z10" s="148"/>
    </row>
    <row r="11" spans="1:27" s="18" customFormat="1" ht="12.75" customHeight="1" x14ac:dyDescent="0.25">
      <c r="A11" s="64"/>
      <c r="B11" s="154" t="s">
        <v>31</v>
      </c>
      <c r="C11" s="160">
        <v>0</v>
      </c>
      <c r="D11" s="160">
        <v>0</v>
      </c>
      <c r="E11" s="160">
        <v>0</v>
      </c>
      <c r="F11" s="159">
        <v>0</v>
      </c>
      <c r="G11" s="160">
        <v>0</v>
      </c>
      <c r="H11" s="161">
        <v>0</v>
      </c>
      <c r="I11" s="160">
        <v>0</v>
      </c>
      <c r="J11" s="160">
        <v>0</v>
      </c>
      <c r="K11" s="160">
        <v>0</v>
      </c>
      <c r="Z11" s="148"/>
    </row>
    <row r="12" spans="1:27" s="18" customFormat="1" ht="12.75" customHeight="1" x14ac:dyDescent="0.2">
      <c r="A12" s="70"/>
      <c r="B12" s="154" t="s">
        <v>32</v>
      </c>
      <c r="C12" s="160">
        <v>16</v>
      </c>
      <c r="D12" s="160">
        <v>9</v>
      </c>
      <c r="E12" s="160">
        <v>41</v>
      </c>
      <c r="F12" s="159">
        <v>11</v>
      </c>
      <c r="G12" s="160">
        <v>11</v>
      </c>
      <c r="H12" s="161">
        <v>13</v>
      </c>
      <c r="I12" s="160">
        <v>12</v>
      </c>
      <c r="J12" s="160">
        <v>13</v>
      </c>
      <c r="K12" s="160">
        <v>15</v>
      </c>
      <c r="Z12" s="148"/>
    </row>
    <row r="13" spans="1:27" s="18" customFormat="1" ht="12.75" customHeight="1" x14ac:dyDescent="0.2">
      <c r="A13" s="70"/>
      <c r="B13" s="154" t="s">
        <v>119</v>
      </c>
      <c r="C13" s="160">
        <v>1283</v>
      </c>
      <c r="D13" s="160">
        <v>746</v>
      </c>
      <c r="E13" s="160">
        <v>931</v>
      </c>
      <c r="F13" s="159">
        <v>773</v>
      </c>
      <c r="G13" s="160">
        <v>855</v>
      </c>
      <c r="H13" s="161">
        <v>2167</v>
      </c>
      <c r="I13" s="160">
        <v>472</v>
      </c>
      <c r="J13" s="160">
        <v>518</v>
      </c>
      <c r="K13" s="160">
        <v>556</v>
      </c>
      <c r="Z13" s="148"/>
    </row>
    <row r="14" spans="1:27" s="18" customFormat="1" ht="12.75" customHeight="1" x14ac:dyDescent="0.25">
      <c r="A14" s="64"/>
      <c r="B14" s="158" t="s">
        <v>39</v>
      </c>
      <c r="C14" s="163">
        <v>0</v>
      </c>
      <c r="D14" s="163">
        <v>0</v>
      </c>
      <c r="E14" s="163">
        <v>0</v>
      </c>
      <c r="F14" s="162">
        <v>0</v>
      </c>
      <c r="G14" s="163">
        <v>0</v>
      </c>
      <c r="H14" s="164">
        <v>0</v>
      </c>
      <c r="I14" s="163">
        <v>0</v>
      </c>
      <c r="J14" s="163">
        <v>0</v>
      </c>
      <c r="K14" s="163">
        <v>0</v>
      </c>
      <c r="Z14" s="148"/>
    </row>
    <row r="15" spans="1:27" s="18" customFormat="1" ht="12.75" customHeight="1" x14ac:dyDescent="0.25">
      <c r="A15" s="144"/>
      <c r="B15" s="145" t="s">
        <v>40</v>
      </c>
      <c r="C15" s="165">
        <f>SUM(C5:C14)</f>
        <v>3095</v>
      </c>
      <c r="D15" s="165">
        <f t="shared" ref="D15:K15" si="1">SUM(D5:D14)</f>
        <v>2695</v>
      </c>
      <c r="E15" s="165">
        <f t="shared" si="1"/>
        <v>2701</v>
      </c>
      <c r="F15" s="166">
        <f t="shared" si="1"/>
        <v>2875</v>
      </c>
      <c r="G15" s="165">
        <f t="shared" si="1"/>
        <v>2942</v>
      </c>
      <c r="H15" s="167">
        <f t="shared" si="1"/>
        <v>4128</v>
      </c>
      <c r="I15" s="165">
        <f t="shared" si="1"/>
        <v>2478</v>
      </c>
      <c r="J15" s="165">
        <f t="shared" si="1"/>
        <v>2786</v>
      </c>
      <c r="K15" s="165">
        <f t="shared" si="1"/>
        <v>3084</v>
      </c>
      <c r="Z15" s="148"/>
    </row>
    <row r="16" spans="1:27" s="18" customFormat="1" x14ac:dyDescent="0.2">
      <c r="Z16" s="148"/>
    </row>
    <row r="17" spans="26:26" s="18" customFormat="1" x14ac:dyDescent="0.2">
      <c r="Z17" s="148"/>
    </row>
    <row r="18" spans="26:26" s="18" customFormat="1" x14ac:dyDescent="0.2">
      <c r="Z18" s="148"/>
    </row>
    <row r="19" spans="26:26" s="18" customFormat="1" x14ac:dyDescent="0.2">
      <c r="Z19" s="148"/>
    </row>
    <row r="20" spans="26:26" s="18" customFormat="1" x14ac:dyDescent="0.2">
      <c r="Z20" s="148"/>
    </row>
    <row r="21" spans="26:26" s="18" customFormat="1" x14ac:dyDescent="0.2">
      <c r="Z21" s="148"/>
    </row>
    <row r="22" spans="26:26" s="18" customFormat="1" x14ac:dyDescent="0.2">
      <c r="Z22" s="148"/>
    </row>
    <row r="23" spans="26:26" s="18" customFormat="1" x14ac:dyDescent="0.2">
      <c r="Z23" s="148"/>
    </row>
    <row r="24" spans="26:26" s="18" customFormat="1" x14ac:dyDescent="0.2">
      <c r="Z24" s="148"/>
    </row>
    <row r="25" spans="26:26" s="18" customFormat="1" x14ac:dyDescent="0.2">
      <c r="Z25" s="148"/>
    </row>
    <row r="26" spans="26:26" s="18" customFormat="1" x14ac:dyDescent="0.2">
      <c r="Z26" s="148"/>
    </row>
    <row r="27" spans="26:26" s="18" customFormat="1" x14ac:dyDescent="0.2">
      <c r="Z27" s="148"/>
    </row>
    <row r="28" spans="26:26" s="18" customFormat="1" x14ac:dyDescent="0.2">
      <c r="Z28" s="148"/>
    </row>
    <row r="29" spans="26:26" s="18" customFormat="1" x14ac:dyDescent="0.2">
      <c r="Z29" s="148"/>
    </row>
    <row r="30" spans="26:26" s="18" customFormat="1" x14ac:dyDescent="0.2">
      <c r="Z30" s="148"/>
    </row>
    <row r="31" spans="26:26" s="18" customFormat="1" x14ac:dyDescent="0.2">
      <c r="Z31" s="148"/>
    </row>
    <row r="32" spans="26:26" s="18" customFormat="1" x14ac:dyDescent="0.2">
      <c r="Z32" s="148"/>
    </row>
    <row r="33" spans="26:26" s="18" customFormat="1" x14ac:dyDescent="0.2">
      <c r="Z33" s="148"/>
    </row>
    <row r="34" spans="26:26" s="18" customFormat="1" x14ac:dyDescent="0.2">
      <c r="Z34" s="148"/>
    </row>
    <row r="35" spans="26:26" s="18" customFormat="1" x14ac:dyDescent="0.2">
      <c r="Z35" s="148"/>
    </row>
    <row r="36" spans="26:26" s="18" customFormat="1" x14ac:dyDescent="0.2">
      <c r="Z36" s="148"/>
    </row>
    <row r="37" spans="26:26" s="18" customFormat="1" x14ac:dyDescent="0.2">
      <c r="Z37" s="148"/>
    </row>
    <row r="38" spans="26:26" s="18" customFormat="1" x14ac:dyDescent="0.2">
      <c r="Z38" s="148"/>
    </row>
    <row r="39" spans="26:26" s="18" customFormat="1" x14ac:dyDescent="0.2">
      <c r="Z39" s="148"/>
    </row>
    <row r="40" spans="26:26" s="18" customFormat="1" x14ac:dyDescent="0.2">
      <c r="Z40" s="148"/>
    </row>
    <row r="41" spans="26:26" s="18" customFormat="1" x14ac:dyDescent="0.2">
      <c r="Z41" s="148"/>
    </row>
    <row r="42" spans="26:26" s="18" customFormat="1" x14ac:dyDescent="0.2">
      <c r="Z42" s="148"/>
    </row>
    <row r="43" spans="26:26" s="18" customFormat="1" x14ac:dyDescent="0.2">
      <c r="Z43" s="148"/>
    </row>
    <row r="44" spans="26:26" s="18" customFormat="1" x14ac:dyDescent="0.2">
      <c r="Z44" s="148"/>
    </row>
    <row r="45" spans="26:26" s="18" customFormat="1" x14ac:dyDescent="0.2">
      <c r="Z45" s="148"/>
    </row>
    <row r="46" spans="26:26" s="18" customFormat="1" x14ac:dyDescent="0.2">
      <c r="Z46" s="148"/>
    </row>
    <row r="47" spans="26:26" s="18" customFormat="1" x14ac:dyDescent="0.2">
      <c r="Z47" s="148"/>
    </row>
    <row r="48" spans="26:26" s="18" customFormat="1" x14ac:dyDescent="0.2">
      <c r="Z48" s="148"/>
    </row>
    <row r="49" spans="26:26" s="18" customFormat="1" x14ac:dyDescent="0.2">
      <c r="Z49" s="148"/>
    </row>
    <row r="50" spans="26:26" s="18" customFormat="1" x14ac:dyDescent="0.2">
      <c r="Z50" s="148"/>
    </row>
    <row r="51" spans="26:26" s="18" customFormat="1" x14ac:dyDescent="0.2">
      <c r="Z51" s="148"/>
    </row>
    <row r="52" spans="26:26" s="18" customFormat="1" x14ac:dyDescent="0.2">
      <c r="Z52" s="148"/>
    </row>
    <row r="53" spans="26:26" s="18" customFormat="1" x14ac:dyDescent="0.2">
      <c r="Z53" s="148"/>
    </row>
    <row r="54" spans="26:26" s="18" customFormat="1" x14ac:dyDescent="0.2">
      <c r="Z54" s="148"/>
    </row>
    <row r="55" spans="26:26" s="18" customFormat="1" x14ac:dyDescent="0.2">
      <c r="Z55" s="148"/>
    </row>
    <row r="56" spans="26:26" s="18" customFormat="1" x14ac:dyDescent="0.2">
      <c r="Z56" s="148"/>
    </row>
    <row r="57" spans="26:26" s="18" customFormat="1" x14ac:dyDescent="0.2">
      <c r="Z57" s="148"/>
    </row>
    <row r="58" spans="26:26" s="18" customFormat="1" x14ac:dyDescent="0.2">
      <c r="Z58" s="148"/>
    </row>
    <row r="59" spans="26:26" s="18" customFormat="1" x14ac:dyDescent="0.2">
      <c r="Z59" s="148"/>
    </row>
    <row r="60" spans="26:26" s="18" customFormat="1" x14ac:dyDescent="0.2">
      <c r="Z60" s="148"/>
    </row>
    <row r="61" spans="26:26" s="18" customFormat="1" x14ac:dyDescent="0.2">
      <c r="Z61" s="148"/>
    </row>
    <row r="62" spans="26:26" s="18" customFormat="1" x14ac:dyDescent="0.2">
      <c r="Z62" s="148"/>
    </row>
    <row r="63" spans="26:26" s="18" customFormat="1" x14ac:dyDescent="0.2">
      <c r="Z63" s="148"/>
    </row>
    <row r="64" spans="26:26" s="18" customFormat="1" x14ac:dyDescent="0.2">
      <c r="Z64" s="148"/>
    </row>
    <row r="65" spans="26:26" s="18" customFormat="1" x14ac:dyDescent="0.2">
      <c r="Z65" s="148"/>
    </row>
    <row r="66" spans="26:26" s="18" customFormat="1" x14ac:dyDescent="0.2">
      <c r="Z66" s="148"/>
    </row>
    <row r="67" spans="26:26" s="18" customFormat="1" x14ac:dyDescent="0.2">
      <c r="Z67" s="148"/>
    </row>
    <row r="68" spans="26:26" s="18" customFormat="1" x14ac:dyDescent="0.2">
      <c r="Z68" s="148"/>
    </row>
    <row r="69" spans="26:26" s="18" customFormat="1" x14ac:dyDescent="0.2">
      <c r="Z69" s="148"/>
    </row>
    <row r="70" spans="26:26" s="18" customFormat="1" x14ac:dyDescent="0.2">
      <c r="Z70" s="148"/>
    </row>
    <row r="71" spans="26:26" s="18" customFormat="1" x14ac:dyDescent="0.2">
      <c r="Z71" s="148"/>
    </row>
    <row r="72" spans="26:26" s="18" customFormat="1" x14ac:dyDescent="0.2">
      <c r="Z72" s="148"/>
    </row>
    <row r="73" spans="26:26" s="18" customFormat="1" x14ac:dyDescent="0.2">
      <c r="Z73" s="148"/>
    </row>
    <row r="74" spans="26:26" s="18" customFormat="1" x14ac:dyDescent="0.2">
      <c r="Z74" s="148"/>
    </row>
    <row r="75" spans="26:26" s="18" customFormat="1" x14ac:dyDescent="0.2">
      <c r="Z75" s="148"/>
    </row>
    <row r="76" spans="26:26" s="18" customFormat="1" x14ac:dyDescent="0.2">
      <c r="Z76" s="148"/>
    </row>
    <row r="77" spans="26:26" s="18" customFormat="1" x14ac:dyDescent="0.2">
      <c r="Z77" s="148"/>
    </row>
    <row r="78" spans="26:26" s="18" customFormat="1" x14ac:dyDescent="0.2">
      <c r="Z78" s="148"/>
    </row>
    <row r="79" spans="26:26" s="18" customFormat="1" x14ac:dyDescent="0.2">
      <c r="Z79" s="148"/>
    </row>
    <row r="80" spans="26:26" s="18" customFormat="1" x14ac:dyDescent="0.2">
      <c r="Z80" s="148"/>
    </row>
    <row r="81" spans="26:26" s="18" customFormat="1" x14ac:dyDescent="0.2">
      <c r="Z81" s="148"/>
    </row>
    <row r="82" spans="26:26" s="18" customFormat="1" x14ac:dyDescent="0.2">
      <c r="Z82" s="148"/>
    </row>
    <row r="83" spans="26:26" s="18" customFormat="1" x14ac:dyDescent="0.2">
      <c r="Z83" s="148"/>
    </row>
    <row r="84" spans="26:26" s="18" customFormat="1" x14ac:dyDescent="0.2">
      <c r="Z84" s="148"/>
    </row>
    <row r="85" spans="26:26" s="18" customFormat="1" x14ac:dyDescent="0.2">
      <c r="Z85" s="148"/>
    </row>
    <row r="86" spans="26:26" s="18" customFormat="1" x14ac:dyDescent="0.2">
      <c r="Z86" s="148"/>
    </row>
    <row r="87" spans="26:26" s="18" customFormat="1" x14ac:dyDescent="0.2">
      <c r="Z87" s="148"/>
    </row>
    <row r="88" spans="26:26" s="18" customFormat="1" x14ac:dyDescent="0.2">
      <c r="Z88" s="148"/>
    </row>
    <row r="89" spans="26:26" s="18" customFormat="1" x14ac:dyDescent="0.2">
      <c r="Z89" s="148"/>
    </row>
    <row r="90" spans="26:26" s="18" customFormat="1" x14ac:dyDescent="0.2">
      <c r="Z90" s="148"/>
    </row>
    <row r="91" spans="26:26" s="18" customFormat="1" x14ac:dyDescent="0.2">
      <c r="Z91" s="148"/>
    </row>
    <row r="92" spans="26:26" s="18" customFormat="1" x14ac:dyDescent="0.2">
      <c r="Z92" s="148"/>
    </row>
    <row r="93" spans="26:26" s="18" customFormat="1" x14ac:dyDescent="0.2">
      <c r="Z93" s="148"/>
    </row>
    <row r="94" spans="26:26" s="18" customFormat="1" x14ac:dyDescent="0.2">
      <c r="Z94" s="148"/>
    </row>
    <row r="95" spans="26:26" s="18" customFormat="1" x14ac:dyDescent="0.2">
      <c r="Z95" s="148"/>
    </row>
    <row r="96" spans="26:26" s="18" customFormat="1" x14ac:dyDescent="0.2">
      <c r="Z96" s="148"/>
    </row>
    <row r="97" spans="26:26" s="18" customFormat="1" x14ac:dyDescent="0.2">
      <c r="Z97" s="148"/>
    </row>
    <row r="98" spans="26:26" s="18" customFormat="1" x14ac:dyDescent="0.2">
      <c r="Z98" s="148"/>
    </row>
    <row r="99" spans="26:26" s="18" customFormat="1" x14ac:dyDescent="0.2">
      <c r="Z99" s="148"/>
    </row>
    <row r="100" spans="26:26" s="18" customFormat="1" x14ac:dyDescent="0.2">
      <c r="Z100" s="148"/>
    </row>
    <row r="101" spans="26:26" s="18" customFormat="1" x14ac:dyDescent="0.2">
      <c r="Z101" s="148"/>
    </row>
    <row r="102" spans="26:26" s="18" customFormat="1" x14ac:dyDescent="0.2">
      <c r="Z102" s="148"/>
    </row>
    <row r="103" spans="26:26" s="18" customFormat="1" x14ac:dyDescent="0.2">
      <c r="Z103" s="148"/>
    </row>
    <row r="104" spans="26:26" s="18" customFormat="1" x14ac:dyDescent="0.2">
      <c r="Z104" s="148"/>
    </row>
    <row r="105" spans="26:26" s="18" customFormat="1" x14ac:dyDescent="0.2">
      <c r="Z105" s="148"/>
    </row>
    <row r="106" spans="26:26" s="18" customFormat="1" x14ac:dyDescent="0.2">
      <c r="Z106" s="148"/>
    </row>
    <row r="107" spans="26:26" s="18" customFormat="1" x14ac:dyDescent="0.2">
      <c r="Z107" s="148"/>
    </row>
    <row r="108" spans="26:26" s="18" customFormat="1" x14ac:dyDescent="0.2">
      <c r="Z108" s="148"/>
    </row>
    <row r="109" spans="26:26" s="18" customFormat="1" x14ac:dyDescent="0.2">
      <c r="Z109" s="148"/>
    </row>
    <row r="110" spans="26:26" s="18" customFormat="1" x14ac:dyDescent="0.2">
      <c r="Z110" s="148"/>
    </row>
    <row r="111" spans="26:26" s="18" customFormat="1" x14ac:dyDescent="0.2">
      <c r="Z111" s="148"/>
    </row>
    <row r="112" spans="26:26" s="18" customFormat="1" x14ac:dyDescent="0.2">
      <c r="Z112" s="148"/>
    </row>
    <row r="113" spans="26:26" s="18" customFormat="1" x14ac:dyDescent="0.2">
      <c r="Z113" s="148"/>
    </row>
    <row r="114" spans="26:26" s="18" customFormat="1" x14ac:dyDescent="0.2">
      <c r="Z114" s="148"/>
    </row>
    <row r="115" spans="26:26" s="18" customFormat="1" x14ac:dyDescent="0.2">
      <c r="Z115" s="148"/>
    </row>
    <row r="116" spans="26:26" s="18" customFormat="1" x14ac:dyDescent="0.2">
      <c r="Z116" s="148"/>
    </row>
    <row r="117" spans="26:26" s="18" customFormat="1" x14ac:dyDescent="0.2">
      <c r="Z117" s="148"/>
    </row>
    <row r="118" spans="26:26" s="18" customFormat="1" x14ac:dyDescent="0.2">
      <c r="Z118" s="148"/>
    </row>
    <row r="119" spans="26:26" s="18" customFormat="1" x14ac:dyDescent="0.2">
      <c r="Z119" s="148"/>
    </row>
    <row r="120" spans="26:26" s="18" customFormat="1" x14ac:dyDescent="0.2">
      <c r="Z120" s="148"/>
    </row>
    <row r="121" spans="26:26" s="18" customFormat="1" x14ac:dyDescent="0.2">
      <c r="Z121" s="148"/>
    </row>
    <row r="122" spans="26:26" s="18" customFormat="1" x14ac:dyDescent="0.2">
      <c r="Z122" s="148"/>
    </row>
    <row r="123" spans="26:26" s="18" customFormat="1" x14ac:dyDescent="0.2">
      <c r="Z123" s="148"/>
    </row>
    <row r="124" spans="26:26" s="18" customFormat="1" x14ac:dyDescent="0.2">
      <c r="Z124" s="148"/>
    </row>
    <row r="125" spans="26:26" s="18" customFormat="1" x14ac:dyDescent="0.2">
      <c r="Z125" s="148"/>
    </row>
    <row r="126" spans="26:26" s="18" customFormat="1" x14ac:dyDescent="0.2">
      <c r="Z126" s="148"/>
    </row>
    <row r="127" spans="26:26" s="18" customFormat="1" x14ac:dyDescent="0.2">
      <c r="Z127" s="148"/>
    </row>
    <row r="128" spans="26:26" s="18" customFormat="1" x14ac:dyDescent="0.2">
      <c r="Z128" s="148"/>
    </row>
    <row r="129" spans="26:26" s="18" customFormat="1" x14ac:dyDescent="0.2">
      <c r="Z129" s="148"/>
    </row>
    <row r="130" spans="26:26" s="18" customFormat="1" x14ac:dyDescent="0.2">
      <c r="Z130" s="148"/>
    </row>
    <row r="131" spans="26:26" s="18" customFormat="1" x14ac:dyDescent="0.2">
      <c r="Z131" s="148"/>
    </row>
    <row r="132" spans="26:26" s="18" customFormat="1" x14ac:dyDescent="0.2">
      <c r="Z132" s="148"/>
    </row>
    <row r="133" spans="26:26" s="18" customFormat="1" x14ac:dyDescent="0.2">
      <c r="Z133" s="148"/>
    </row>
    <row r="134" spans="26:26" s="18" customFormat="1" x14ac:dyDescent="0.2">
      <c r="Z134" s="148"/>
    </row>
    <row r="135" spans="26:26" s="18" customFormat="1" x14ac:dyDescent="0.2">
      <c r="Z135" s="148"/>
    </row>
    <row r="136" spans="26:26" s="18" customFormat="1" x14ac:dyDescent="0.2">
      <c r="Z136" s="148"/>
    </row>
    <row r="137" spans="26:26" s="18" customFormat="1" x14ac:dyDescent="0.2">
      <c r="Z137" s="148"/>
    </row>
    <row r="138" spans="26:26" s="18" customFormat="1" x14ac:dyDescent="0.2">
      <c r="Z138" s="148"/>
    </row>
    <row r="139" spans="26:26" s="18" customFormat="1" x14ac:dyDescent="0.2">
      <c r="Z139" s="148"/>
    </row>
    <row r="140" spans="26:26" s="18" customFormat="1" x14ac:dyDescent="0.2">
      <c r="Z140" s="148"/>
    </row>
    <row r="141" spans="26:26" s="18" customFormat="1" x14ac:dyDescent="0.2">
      <c r="Z141" s="148"/>
    </row>
    <row r="142" spans="26:26" s="18" customFormat="1" x14ac:dyDescent="0.2">
      <c r="Z142" s="148"/>
    </row>
    <row r="143" spans="26:26" s="18" customFormat="1" x14ac:dyDescent="0.2">
      <c r="Z143" s="148"/>
    </row>
    <row r="144" spans="26:26" s="18" customFormat="1" x14ac:dyDescent="0.2">
      <c r="Z144" s="148"/>
    </row>
    <row r="145" spans="26:26" s="18" customFormat="1" x14ac:dyDescent="0.2">
      <c r="Z145" s="148"/>
    </row>
    <row r="146" spans="26:26" s="18" customFormat="1" x14ac:dyDescent="0.2">
      <c r="Z146" s="148"/>
    </row>
    <row r="147" spans="26:26" s="18" customFormat="1" x14ac:dyDescent="0.2">
      <c r="Z147" s="148"/>
    </row>
    <row r="148" spans="26:26" s="18" customFormat="1" x14ac:dyDescent="0.2">
      <c r="Z148" s="148"/>
    </row>
    <row r="149" spans="26:26" s="18" customFormat="1" x14ac:dyDescent="0.2">
      <c r="Z149" s="148"/>
    </row>
    <row r="150" spans="26:26" s="18" customFormat="1" x14ac:dyDescent="0.2">
      <c r="Z150" s="148"/>
    </row>
    <row r="151" spans="26:26" s="18" customFormat="1" x14ac:dyDescent="0.2">
      <c r="Z151" s="148"/>
    </row>
    <row r="152" spans="26:26" s="18" customFormat="1" x14ac:dyDescent="0.2">
      <c r="Z152" s="148"/>
    </row>
    <row r="153" spans="26:26" s="18" customFormat="1" x14ac:dyDescent="0.2">
      <c r="Z153" s="148"/>
    </row>
    <row r="154" spans="26:26" s="18" customFormat="1" x14ac:dyDescent="0.2">
      <c r="Z154" s="148"/>
    </row>
    <row r="155" spans="26:26" s="18" customFormat="1" x14ac:dyDescent="0.2">
      <c r="Z155" s="148"/>
    </row>
    <row r="156" spans="26:26" s="18" customFormat="1" x14ac:dyDescent="0.2">
      <c r="Z156" s="148"/>
    </row>
    <row r="157" spans="26:26" s="18" customFormat="1" x14ac:dyDescent="0.2">
      <c r="Z157" s="148"/>
    </row>
    <row r="158" spans="26:26" s="18" customFormat="1" x14ac:dyDescent="0.2">
      <c r="Z158" s="148"/>
    </row>
    <row r="159" spans="26:26" s="18" customFormat="1" x14ac:dyDescent="0.2">
      <c r="Z159" s="148"/>
    </row>
    <row r="160" spans="26:26" s="18" customFormat="1" x14ac:dyDescent="0.2">
      <c r="Z160" s="148"/>
    </row>
    <row r="161" spans="26:26" s="18" customFormat="1" x14ac:dyDescent="0.2">
      <c r="Z161" s="148"/>
    </row>
    <row r="162" spans="26:26" s="18" customFormat="1" x14ac:dyDescent="0.2">
      <c r="Z162" s="148"/>
    </row>
    <row r="163" spans="26:26" s="18" customFormat="1" x14ac:dyDescent="0.2">
      <c r="Z163" s="148"/>
    </row>
    <row r="164" spans="26:26" s="18" customFormat="1" x14ac:dyDescent="0.2">
      <c r="Z164" s="148"/>
    </row>
    <row r="165" spans="26:26" s="18" customFormat="1" x14ac:dyDescent="0.2">
      <c r="Z165" s="148"/>
    </row>
    <row r="166" spans="26:26" s="18" customFormat="1" x14ac:dyDescent="0.2">
      <c r="Z166" s="148"/>
    </row>
    <row r="167" spans="26:26" s="18" customFormat="1" x14ac:dyDescent="0.2">
      <c r="Z167" s="148"/>
    </row>
    <row r="168" spans="26:26" s="18" customFormat="1" x14ac:dyDescent="0.2">
      <c r="Z168" s="148"/>
    </row>
    <row r="169" spans="26:26" s="18" customFormat="1" x14ac:dyDescent="0.2">
      <c r="Z169" s="148"/>
    </row>
    <row r="170" spans="26:26" s="18" customFormat="1" x14ac:dyDescent="0.2">
      <c r="Z170" s="148"/>
    </row>
    <row r="171" spans="26:26" s="18" customFormat="1" x14ac:dyDescent="0.2">
      <c r="Z171" s="148"/>
    </row>
    <row r="172" spans="26:26" s="18" customFormat="1" x14ac:dyDescent="0.2">
      <c r="Z172" s="148"/>
    </row>
    <row r="173" spans="26:26" s="18" customFormat="1" x14ac:dyDescent="0.2">
      <c r="Z173" s="148"/>
    </row>
    <row r="174" spans="26:26" s="18" customFormat="1" x14ac:dyDescent="0.2">
      <c r="Z174" s="148"/>
    </row>
    <row r="175" spans="26:26" s="18" customFormat="1" x14ac:dyDescent="0.2">
      <c r="Z175" s="148"/>
    </row>
    <row r="176" spans="26:26" s="18" customFormat="1" x14ac:dyDescent="0.2">
      <c r="Z176" s="148"/>
    </row>
    <row r="177" spans="26:26" s="18" customFormat="1" x14ac:dyDescent="0.2">
      <c r="Z177" s="148"/>
    </row>
    <row r="178" spans="26:26" s="18" customFormat="1" x14ac:dyDescent="0.2">
      <c r="Z178" s="148"/>
    </row>
    <row r="179" spans="26:26" s="18" customFormat="1" x14ac:dyDescent="0.2">
      <c r="Z179" s="148"/>
    </row>
    <row r="180" spans="26:26" s="18" customFormat="1" x14ac:dyDescent="0.2">
      <c r="Z180" s="148"/>
    </row>
    <row r="181" spans="26:26" s="18" customFormat="1" x14ac:dyDescent="0.2">
      <c r="Z181" s="148"/>
    </row>
    <row r="182" spans="26:26" s="18" customFormat="1" x14ac:dyDescent="0.2">
      <c r="Z182" s="148"/>
    </row>
    <row r="183" spans="26:26" s="18" customFormat="1" x14ac:dyDescent="0.2">
      <c r="Z183" s="148"/>
    </row>
    <row r="184" spans="26:26" s="18" customFormat="1" x14ac:dyDescent="0.2">
      <c r="Z184" s="148"/>
    </row>
    <row r="185" spans="26:26" s="18" customFormat="1" x14ac:dyDescent="0.2">
      <c r="Z185" s="148"/>
    </row>
    <row r="186" spans="26:26" s="18" customFormat="1" x14ac:dyDescent="0.2">
      <c r="Z186" s="148"/>
    </row>
    <row r="187" spans="26:26" s="18" customFormat="1" x14ac:dyDescent="0.2">
      <c r="Z187" s="148"/>
    </row>
    <row r="188" spans="26:26" s="18" customFormat="1" x14ac:dyDescent="0.2">
      <c r="Z188" s="148"/>
    </row>
    <row r="189" spans="26:26" s="18" customFormat="1" x14ac:dyDescent="0.2">
      <c r="Z189" s="148"/>
    </row>
    <row r="190" spans="26:26" s="18" customFormat="1" x14ac:dyDescent="0.2">
      <c r="Z190" s="148"/>
    </row>
    <row r="191" spans="26:26" s="18" customFormat="1" x14ac:dyDescent="0.2">
      <c r="Z191" s="148"/>
    </row>
    <row r="192" spans="26:26" s="18" customFormat="1" x14ac:dyDescent="0.2">
      <c r="Z192" s="148"/>
    </row>
    <row r="193" spans="26:26" s="18" customFormat="1" x14ac:dyDescent="0.2">
      <c r="Z193" s="148"/>
    </row>
    <row r="194" spans="26:26" s="18" customFormat="1" x14ac:dyDescent="0.2">
      <c r="Z194" s="148"/>
    </row>
    <row r="195" spans="26:26" s="18" customFormat="1" x14ac:dyDescent="0.2">
      <c r="Z195" s="148"/>
    </row>
    <row r="196" spans="26:26" s="18" customFormat="1" x14ac:dyDescent="0.2">
      <c r="Z196" s="148"/>
    </row>
    <row r="197" spans="26:26" s="18" customFormat="1" x14ac:dyDescent="0.2">
      <c r="Z197" s="148"/>
    </row>
    <row r="198" spans="26:26" s="18" customFormat="1" x14ac:dyDescent="0.2">
      <c r="Z198" s="148"/>
    </row>
    <row r="199" spans="26:26" s="18" customFormat="1" x14ac:dyDescent="0.2">
      <c r="Z199" s="148"/>
    </row>
    <row r="200" spans="26:26" s="18" customFormat="1" x14ac:dyDescent="0.2">
      <c r="Z200" s="148"/>
    </row>
    <row r="201" spans="26:26" s="18" customFormat="1" x14ac:dyDescent="0.2">
      <c r="Z201" s="148"/>
    </row>
    <row r="202" spans="26:26" s="18" customFormat="1" x14ac:dyDescent="0.2">
      <c r="Z202" s="148"/>
    </row>
    <row r="203" spans="26:26" s="18" customFormat="1" x14ac:dyDescent="0.2">
      <c r="Z203" s="148"/>
    </row>
    <row r="204" spans="26:26" s="18" customFormat="1" x14ac:dyDescent="0.2">
      <c r="Z204" s="148"/>
    </row>
    <row r="205" spans="26:26" s="18" customFormat="1" x14ac:dyDescent="0.2">
      <c r="Z205" s="148"/>
    </row>
    <row r="206" spans="26:26" s="18" customFormat="1" x14ac:dyDescent="0.2">
      <c r="Z206" s="148"/>
    </row>
    <row r="207" spans="26:26" s="18" customFormat="1" x14ac:dyDescent="0.2">
      <c r="Z207" s="148"/>
    </row>
    <row r="208" spans="26:26" s="18" customFormat="1" x14ac:dyDescent="0.2">
      <c r="Z208" s="148"/>
    </row>
    <row r="209" spans="26:26" s="18" customFormat="1" x14ac:dyDescent="0.2">
      <c r="Z209" s="148"/>
    </row>
    <row r="210" spans="26:26" s="18" customFormat="1" x14ac:dyDescent="0.2">
      <c r="Z210" s="148"/>
    </row>
    <row r="211" spans="26:26" s="18" customFormat="1" x14ac:dyDescent="0.2">
      <c r="Z211" s="148"/>
    </row>
    <row r="212" spans="26:26" s="18" customFormat="1" x14ac:dyDescent="0.2">
      <c r="Z212" s="148"/>
    </row>
    <row r="213" spans="26:26" s="18" customFormat="1" x14ac:dyDescent="0.2">
      <c r="Z213" s="148"/>
    </row>
    <row r="214" spans="26:26" s="18" customFormat="1" x14ac:dyDescent="0.2">
      <c r="Z214" s="148"/>
    </row>
    <row r="215" spans="26:26" s="18" customFormat="1" x14ac:dyDescent="0.2">
      <c r="Z215" s="148"/>
    </row>
    <row r="216" spans="26:26" s="18" customFormat="1" x14ac:dyDescent="0.2">
      <c r="Z216" s="148"/>
    </row>
    <row r="217" spans="26:26" s="18" customFormat="1" x14ac:dyDescent="0.2">
      <c r="Z217" s="148"/>
    </row>
    <row r="218" spans="26:26" s="18" customFormat="1" x14ac:dyDescent="0.2">
      <c r="Z218" s="148"/>
    </row>
    <row r="219" spans="26:26" s="18" customFormat="1" x14ac:dyDescent="0.2">
      <c r="Z219" s="148"/>
    </row>
    <row r="220" spans="26:26" s="18" customFormat="1" x14ac:dyDescent="0.2">
      <c r="Z220" s="148"/>
    </row>
    <row r="221" spans="26:26" s="18" customFormat="1" x14ac:dyDescent="0.2">
      <c r="Z221" s="148"/>
    </row>
    <row r="222" spans="26:26" s="18" customFormat="1" x14ac:dyDescent="0.2">
      <c r="Z222" s="148"/>
    </row>
    <row r="223" spans="26:26" s="18" customFormat="1" x14ac:dyDescent="0.2">
      <c r="Z223" s="148"/>
    </row>
    <row r="224" spans="26:26" s="18" customFormat="1" x14ac:dyDescent="0.2">
      <c r="Z224" s="148"/>
    </row>
    <row r="225" spans="26:26" s="18" customFormat="1" x14ac:dyDescent="0.2">
      <c r="Z225" s="148"/>
    </row>
    <row r="226" spans="26:26" s="18" customFormat="1" x14ac:dyDescent="0.2">
      <c r="Z226" s="148"/>
    </row>
    <row r="227" spans="26:26" s="18" customFormat="1" x14ac:dyDescent="0.2">
      <c r="Z227" s="148"/>
    </row>
    <row r="228" spans="26:26" s="18" customFormat="1" x14ac:dyDescent="0.2">
      <c r="Z228" s="148"/>
    </row>
    <row r="229" spans="26:26" s="18" customFormat="1" x14ac:dyDescent="0.2">
      <c r="Z229" s="148"/>
    </row>
    <row r="230" spans="26:26" s="18" customFormat="1" x14ac:dyDescent="0.2">
      <c r="Z230" s="148"/>
    </row>
    <row r="231" spans="26:26" s="18" customFormat="1" x14ac:dyDescent="0.2">
      <c r="Z231" s="153"/>
    </row>
    <row r="232" spans="26:26" s="18" customFormat="1" x14ac:dyDescent="0.2">
      <c r="Z232" s="153"/>
    </row>
    <row r="233" spans="26:26" s="18" customFormat="1" x14ac:dyDescent="0.2">
      <c r="Z233" s="153"/>
    </row>
    <row r="234" spans="26:26" s="18" customFormat="1" x14ac:dyDescent="0.2">
      <c r="Z234" s="153"/>
    </row>
    <row r="235" spans="26:26" s="18" customFormat="1" x14ac:dyDescent="0.2">
      <c r="Z235" s="153"/>
    </row>
    <row r="236" spans="26:26" s="18" customFormat="1" x14ac:dyDescent="0.2">
      <c r="Z236" s="153"/>
    </row>
    <row r="237" spans="26:26" s="18" customFormat="1" x14ac:dyDescent="0.2">
      <c r="Z237" s="153"/>
    </row>
    <row r="238" spans="26:26" s="18" customFormat="1" x14ac:dyDescent="0.2">
      <c r="Z238" s="153"/>
    </row>
    <row r="239" spans="26:26" s="18" customFormat="1" x14ac:dyDescent="0.2">
      <c r="Z239" s="153"/>
    </row>
    <row r="240" spans="26:26" s="18" customFormat="1" x14ac:dyDescent="0.2">
      <c r="Z240" s="153"/>
    </row>
    <row r="241" spans="26:26" s="18" customFormat="1" x14ac:dyDescent="0.2">
      <c r="Z241" s="153"/>
    </row>
    <row r="242" spans="26:26" s="18" customFormat="1" x14ac:dyDescent="0.2">
      <c r="Z242" s="153"/>
    </row>
    <row r="243" spans="26:26" s="18" customFormat="1" x14ac:dyDescent="0.2">
      <c r="Z243" s="153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53"/>
    <col min="27" max="16384" width="9.140625" style="108"/>
  </cols>
  <sheetData>
    <row r="1" spans="1:27" s="6" customFormat="1" ht="15.75" customHeight="1" x14ac:dyDescent="0.2">
      <c r="A1" s="1" t="s">
        <v>180</v>
      </c>
      <c r="B1" s="2"/>
      <c r="C1" s="4"/>
      <c r="D1" s="4"/>
      <c r="E1" s="4"/>
      <c r="F1" s="4"/>
      <c r="G1" s="4"/>
      <c r="H1" s="4"/>
      <c r="I1" s="4"/>
      <c r="J1" s="4"/>
      <c r="K1" s="4"/>
      <c r="Z1" s="153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48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49" t="s">
        <v>117</v>
      </c>
    </row>
    <row r="4" spans="1:27" s="18" customFormat="1" ht="12.75" customHeight="1" x14ac:dyDescent="0.2">
      <c r="A4" s="70"/>
      <c r="B4" s="171" t="s">
        <v>158</v>
      </c>
      <c r="C4" s="160">
        <v>31006</v>
      </c>
      <c r="D4" s="160">
        <v>32556</v>
      </c>
      <c r="E4" s="160">
        <v>31687</v>
      </c>
      <c r="F4" s="155">
        <v>35939</v>
      </c>
      <c r="G4" s="156">
        <v>31660</v>
      </c>
      <c r="H4" s="157">
        <v>30656</v>
      </c>
      <c r="I4" s="160">
        <v>35333</v>
      </c>
      <c r="J4" s="160">
        <v>38329</v>
      </c>
      <c r="K4" s="160">
        <v>40884.921999999999</v>
      </c>
      <c r="Z4" s="148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159</v>
      </c>
      <c r="C5" s="160">
        <v>3736</v>
      </c>
      <c r="D5" s="160">
        <v>4102</v>
      </c>
      <c r="E5" s="160">
        <v>4331</v>
      </c>
      <c r="F5" s="159">
        <v>4527</v>
      </c>
      <c r="G5" s="160">
        <v>4527</v>
      </c>
      <c r="H5" s="161">
        <v>4629</v>
      </c>
      <c r="I5" s="160">
        <v>5597</v>
      </c>
      <c r="J5" s="160">
        <v>4602</v>
      </c>
      <c r="K5" s="160">
        <v>4845.9059999999999</v>
      </c>
      <c r="Z5" s="148">
        <f t="shared" si="0"/>
        <v>1</v>
      </c>
      <c r="AA5" s="41">
        <v>6</v>
      </c>
    </row>
    <row r="6" spans="1:27" s="18" customFormat="1" ht="12.75" customHeight="1" x14ac:dyDescent="0.2">
      <c r="A6" s="70"/>
      <c r="B6" s="171" t="s">
        <v>160</v>
      </c>
      <c r="C6" s="160">
        <v>7338</v>
      </c>
      <c r="D6" s="160">
        <v>8081</v>
      </c>
      <c r="E6" s="160">
        <v>7220</v>
      </c>
      <c r="F6" s="159">
        <v>21170</v>
      </c>
      <c r="G6" s="160">
        <v>9189</v>
      </c>
      <c r="H6" s="161">
        <v>8138</v>
      </c>
      <c r="I6" s="160">
        <v>21108</v>
      </c>
      <c r="J6" s="160">
        <v>11763</v>
      </c>
      <c r="K6" s="160">
        <v>12386.438999999998</v>
      </c>
      <c r="Z6" s="148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161</v>
      </c>
      <c r="C7" s="160">
        <v>0</v>
      </c>
      <c r="D7" s="160">
        <v>0</v>
      </c>
      <c r="E7" s="160">
        <v>0</v>
      </c>
      <c r="F7" s="159">
        <v>1405</v>
      </c>
      <c r="G7" s="160">
        <v>1258</v>
      </c>
      <c r="H7" s="161">
        <v>776</v>
      </c>
      <c r="I7" s="160">
        <v>1461</v>
      </c>
      <c r="J7" s="160">
        <v>1461</v>
      </c>
      <c r="K7" s="160">
        <v>1538.433</v>
      </c>
      <c r="Z7" s="148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60"/>
      <c r="D8" s="160"/>
      <c r="E8" s="160"/>
      <c r="F8" s="159"/>
      <c r="G8" s="160"/>
      <c r="H8" s="161"/>
      <c r="I8" s="160"/>
      <c r="J8" s="160"/>
      <c r="K8" s="160"/>
      <c r="Z8" s="148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60"/>
      <c r="D9" s="160"/>
      <c r="E9" s="160"/>
      <c r="F9" s="159"/>
      <c r="G9" s="160"/>
      <c r="H9" s="161"/>
      <c r="I9" s="160"/>
      <c r="J9" s="160"/>
      <c r="K9" s="160"/>
      <c r="Z9" s="148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60"/>
      <c r="D10" s="160"/>
      <c r="E10" s="160"/>
      <c r="F10" s="159"/>
      <c r="G10" s="160"/>
      <c r="H10" s="161"/>
      <c r="I10" s="160"/>
      <c r="J10" s="160"/>
      <c r="K10" s="160"/>
      <c r="Z10" s="148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60"/>
      <c r="D11" s="160"/>
      <c r="E11" s="160"/>
      <c r="F11" s="159"/>
      <c r="G11" s="160"/>
      <c r="H11" s="161"/>
      <c r="I11" s="160"/>
      <c r="J11" s="160"/>
      <c r="K11" s="160"/>
      <c r="Z11" s="148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60"/>
      <c r="D12" s="160"/>
      <c r="E12" s="160"/>
      <c r="F12" s="159"/>
      <c r="G12" s="160"/>
      <c r="H12" s="161"/>
      <c r="I12" s="160"/>
      <c r="J12" s="160"/>
      <c r="K12" s="160"/>
      <c r="Z12" s="148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60"/>
      <c r="D13" s="160"/>
      <c r="E13" s="160"/>
      <c r="F13" s="159"/>
      <c r="G13" s="160"/>
      <c r="H13" s="161"/>
      <c r="I13" s="160"/>
      <c r="J13" s="160"/>
      <c r="K13" s="160"/>
      <c r="Z13" s="148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60"/>
      <c r="D14" s="160"/>
      <c r="E14" s="160"/>
      <c r="F14" s="159"/>
      <c r="G14" s="160"/>
      <c r="H14" s="161"/>
      <c r="I14" s="160"/>
      <c r="J14" s="160"/>
      <c r="K14" s="160"/>
      <c r="Z14" s="148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60"/>
      <c r="D15" s="160"/>
      <c r="E15" s="160"/>
      <c r="F15" s="159"/>
      <c r="G15" s="160"/>
      <c r="H15" s="161"/>
      <c r="I15" s="160"/>
      <c r="J15" s="160"/>
      <c r="K15" s="160"/>
      <c r="Z15" s="148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60"/>
      <c r="D16" s="160"/>
      <c r="E16" s="160"/>
      <c r="F16" s="159"/>
      <c r="G16" s="160"/>
      <c r="H16" s="161"/>
      <c r="I16" s="160"/>
      <c r="J16" s="160"/>
      <c r="K16" s="160"/>
      <c r="Z16" s="148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60"/>
      <c r="D17" s="160"/>
      <c r="E17" s="160"/>
      <c r="F17" s="159"/>
      <c r="G17" s="160"/>
      <c r="H17" s="161"/>
      <c r="I17" s="160"/>
      <c r="J17" s="160"/>
      <c r="K17" s="160"/>
      <c r="Z17" s="148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60"/>
      <c r="D18" s="160"/>
      <c r="E18" s="160"/>
      <c r="F18" s="159"/>
      <c r="G18" s="160"/>
      <c r="H18" s="161"/>
      <c r="I18" s="160"/>
      <c r="J18" s="160"/>
      <c r="K18" s="160"/>
      <c r="Z18" s="148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42080</v>
      </c>
      <c r="D19" s="103">
        <f t="shared" ref="D19:K19" si="1">SUM(D4:D18)</f>
        <v>44739</v>
      </c>
      <c r="E19" s="103">
        <f t="shared" si="1"/>
        <v>43238</v>
      </c>
      <c r="F19" s="104">
        <f t="shared" si="1"/>
        <v>63041</v>
      </c>
      <c r="G19" s="103">
        <f t="shared" si="1"/>
        <v>46634</v>
      </c>
      <c r="H19" s="105">
        <f t="shared" si="1"/>
        <v>44199</v>
      </c>
      <c r="I19" s="103">
        <f t="shared" si="1"/>
        <v>63499</v>
      </c>
      <c r="J19" s="103">
        <f t="shared" si="1"/>
        <v>56155</v>
      </c>
      <c r="K19" s="103">
        <f t="shared" si="1"/>
        <v>59655.7</v>
      </c>
      <c r="Z19" s="148">
        <f t="shared" si="0"/>
        <v>1</v>
      </c>
    </row>
    <row r="20" spans="1:26" s="18" customFormat="1" hidden="1" x14ac:dyDescent="0.25">
      <c r="A20" s="172"/>
      <c r="Z20" s="148">
        <f t="shared" si="0"/>
        <v>0</v>
      </c>
    </row>
    <row r="21" spans="1:26" s="18" customFormat="1" x14ac:dyDescent="0.2">
      <c r="Z21" s="148"/>
    </row>
    <row r="22" spans="1:26" s="18" customFormat="1" x14ac:dyDescent="0.2">
      <c r="Z22" s="148"/>
    </row>
    <row r="23" spans="1:26" s="18" customFormat="1" x14ac:dyDescent="0.2">
      <c r="Z23" s="148"/>
    </row>
    <row r="24" spans="1:26" s="18" customFormat="1" x14ac:dyDescent="0.2">
      <c r="Z24" s="148"/>
    </row>
    <row r="25" spans="1:26" s="18" customFormat="1" x14ac:dyDescent="0.2">
      <c r="Z25" s="148"/>
    </row>
    <row r="26" spans="1:26" s="18" customFormat="1" x14ac:dyDescent="0.2">
      <c r="Z26" s="148"/>
    </row>
    <row r="27" spans="1:26" s="18" customFormat="1" x14ac:dyDescent="0.2">
      <c r="Z27" s="148"/>
    </row>
    <row r="28" spans="1:26" s="18" customFormat="1" x14ac:dyDescent="0.2">
      <c r="Z28" s="148"/>
    </row>
    <row r="29" spans="1:26" s="18" customFormat="1" x14ac:dyDescent="0.2">
      <c r="Z29" s="148"/>
    </row>
    <row r="30" spans="1:26" s="18" customFormat="1" x14ac:dyDescent="0.2">
      <c r="Z30" s="148"/>
    </row>
    <row r="31" spans="1:26" s="18" customFormat="1" x14ac:dyDescent="0.2">
      <c r="Z31" s="148"/>
    </row>
    <row r="32" spans="1:26" s="18" customFormat="1" x14ac:dyDescent="0.2">
      <c r="Z32" s="148"/>
    </row>
    <row r="33" spans="26:26" s="18" customFormat="1" x14ac:dyDescent="0.2">
      <c r="Z33" s="148"/>
    </row>
    <row r="34" spans="26:26" s="18" customFormat="1" x14ac:dyDescent="0.2">
      <c r="Z34" s="148"/>
    </row>
    <row r="35" spans="26:26" s="18" customFormat="1" x14ac:dyDescent="0.2">
      <c r="Z35" s="148"/>
    </row>
    <row r="36" spans="26:26" s="18" customFormat="1" x14ac:dyDescent="0.2">
      <c r="Z36" s="148"/>
    </row>
    <row r="37" spans="26:26" s="18" customFormat="1" x14ac:dyDescent="0.2">
      <c r="Z37" s="148"/>
    </row>
    <row r="38" spans="26:26" s="18" customFormat="1" x14ac:dyDescent="0.2">
      <c r="Z38" s="148"/>
    </row>
    <row r="39" spans="26:26" s="18" customFormat="1" x14ac:dyDescent="0.2">
      <c r="Z39" s="148"/>
    </row>
    <row r="40" spans="26:26" s="18" customFormat="1" x14ac:dyDescent="0.2">
      <c r="Z40" s="148"/>
    </row>
    <row r="41" spans="26:26" s="18" customFormat="1" x14ac:dyDescent="0.2">
      <c r="Z41" s="148"/>
    </row>
    <row r="42" spans="26:26" s="18" customFormat="1" x14ac:dyDescent="0.2">
      <c r="Z42" s="148"/>
    </row>
    <row r="43" spans="26:26" s="18" customFormat="1" x14ac:dyDescent="0.2">
      <c r="Z43" s="148"/>
    </row>
    <row r="44" spans="26:26" s="18" customFormat="1" x14ac:dyDescent="0.2">
      <c r="Z44" s="148"/>
    </row>
    <row r="45" spans="26:26" s="18" customFormat="1" x14ac:dyDescent="0.2">
      <c r="Z45" s="148"/>
    </row>
    <row r="46" spans="26:26" s="18" customFormat="1" x14ac:dyDescent="0.2">
      <c r="Z46" s="148"/>
    </row>
    <row r="47" spans="26:26" s="18" customFormat="1" x14ac:dyDescent="0.2">
      <c r="Z47" s="148"/>
    </row>
    <row r="48" spans="26:26" s="18" customFormat="1" x14ac:dyDescent="0.2">
      <c r="Z48" s="148"/>
    </row>
    <row r="49" spans="26:26" s="18" customFormat="1" x14ac:dyDescent="0.2">
      <c r="Z49" s="148"/>
    </row>
    <row r="50" spans="26:26" s="18" customFormat="1" x14ac:dyDescent="0.2">
      <c r="Z50" s="148"/>
    </row>
    <row r="51" spans="26:26" s="18" customFormat="1" x14ac:dyDescent="0.2">
      <c r="Z51" s="148"/>
    </row>
    <row r="52" spans="26:26" s="18" customFormat="1" x14ac:dyDescent="0.2">
      <c r="Z52" s="148"/>
    </row>
    <row r="53" spans="26:26" s="18" customFormat="1" x14ac:dyDescent="0.2">
      <c r="Z53" s="148"/>
    </row>
    <row r="54" spans="26:26" s="18" customFormat="1" x14ac:dyDescent="0.2">
      <c r="Z54" s="148"/>
    </row>
    <row r="55" spans="26:26" s="18" customFormat="1" x14ac:dyDescent="0.2">
      <c r="Z55" s="148"/>
    </row>
    <row r="56" spans="26:26" s="18" customFormat="1" x14ac:dyDescent="0.2">
      <c r="Z56" s="148"/>
    </row>
    <row r="57" spans="26:26" s="18" customFormat="1" x14ac:dyDescent="0.2">
      <c r="Z57" s="148"/>
    </row>
    <row r="58" spans="26:26" s="18" customFormat="1" x14ac:dyDescent="0.2">
      <c r="Z58" s="148"/>
    </row>
    <row r="59" spans="26:26" s="18" customFormat="1" x14ac:dyDescent="0.2">
      <c r="Z59" s="148"/>
    </row>
    <row r="60" spans="26:26" s="18" customFormat="1" x14ac:dyDescent="0.2">
      <c r="Z60" s="148"/>
    </row>
    <row r="61" spans="26:26" s="18" customFormat="1" x14ac:dyDescent="0.2">
      <c r="Z61" s="148"/>
    </row>
    <row r="62" spans="26:26" s="18" customFormat="1" x14ac:dyDescent="0.2">
      <c r="Z62" s="148"/>
    </row>
    <row r="63" spans="26:26" s="18" customFormat="1" x14ac:dyDescent="0.2">
      <c r="Z63" s="148"/>
    </row>
    <row r="64" spans="26:26" s="18" customFormat="1" x14ac:dyDescent="0.2">
      <c r="Z64" s="148"/>
    </row>
    <row r="65" spans="26:26" s="18" customFormat="1" x14ac:dyDescent="0.2">
      <c r="Z65" s="148"/>
    </row>
    <row r="66" spans="26:26" s="18" customFormat="1" x14ac:dyDescent="0.2">
      <c r="Z66" s="148"/>
    </row>
    <row r="67" spans="26:26" s="18" customFormat="1" x14ac:dyDescent="0.2">
      <c r="Z67" s="148"/>
    </row>
    <row r="68" spans="26:26" s="18" customFormat="1" x14ac:dyDescent="0.2">
      <c r="Z68" s="148"/>
    </row>
    <row r="69" spans="26:26" s="18" customFormat="1" x14ac:dyDescent="0.2">
      <c r="Z69" s="148"/>
    </row>
    <row r="70" spans="26:26" s="18" customFormat="1" x14ac:dyDescent="0.2">
      <c r="Z70" s="148"/>
    </row>
    <row r="71" spans="26:26" s="18" customFormat="1" x14ac:dyDescent="0.2">
      <c r="Z71" s="148"/>
    </row>
    <row r="72" spans="26:26" s="18" customFormat="1" x14ac:dyDescent="0.2">
      <c r="Z72" s="148"/>
    </row>
    <row r="73" spans="26:26" s="18" customFormat="1" x14ac:dyDescent="0.2">
      <c r="Z73" s="148"/>
    </row>
    <row r="74" spans="26:26" s="18" customFormat="1" x14ac:dyDescent="0.2">
      <c r="Z74" s="148"/>
    </row>
    <row r="75" spans="26:26" s="18" customFormat="1" x14ac:dyDescent="0.2">
      <c r="Z75" s="148"/>
    </row>
    <row r="76" spans="26:26" s="18" customFormat="1" x14ac:dyDescent="0.2">
      <c r="Z76" s="148"/>
    </row>
    <row r="77" spans="26:26" s="18" customFormat="1" x14ac:dyDescent="0.2">
      <c r="Z77" s="148"/>
    </row>
    <row r="78" spans="26:26" s="18" customFormat="1" x14ac:dyDescent="0.2">
      <c r="Z78" s="148"/>
    </row>
    <row r="79" spans="26:26" s="18" customFormat="1" x14ac:dyDescent="0.2">
      <c r="Z79" s="148"/>
    </row>
    <row r="80" spans="26:26" s="18" customFormat="1" x14ac:dyDescent="0.2">
      <c r="Z80" s="148"/>
    </row>
    <row r="81" spans="26:26" s="18" customFormat="1" x14ac:dyDescent="0.2">
      <c r="Z81" s="148"/>
    </row>
    <row r="82" spans="26:26" s="18" customFormat="1" x14ac:dyDescent="0.2">
      <c r="Z82" s="148"/>
    </row>
    <row r="83" spans="26:26" s="18" customFormat="1" x14ac:dyDescent="0.2">
      <c r="Z83" s="148"/>
    </row>
    <row r="84" spans="26:26" s="18" customFormat="1" x14ac:dyDescent="0.2">
      <c r="Z84" s="148"/>
    </row>
    <row r="85" spans="26:26" s="18" customFormat="1" x14ac:dyDescent="0.2">
      <c r="Z85" s="148"/>
    </row>
    <row r="86" spans="26:26" s="18" customFormat="1" x14ac:dyDescent="0.2">
      <c r="Z86" s="148"/>
    </row>
    <row r="87" spans="26:26" s="18" customFormat="1" x14ac:dyDescent="0.2">
      <c r="Z87" s="148"/>
    </row>
    <row r="88" spans="26:26" s="18" customFormat="1" x14ac:dyDescent="0.2">
      <c r="Z88" s="148"/>
    </row>
    <row r="89" spans="26:26" s="18" customFormat="1" x14ac:dyDescent="0.2">
      <c r="Z89" s="148"/>
    </row>
    <row r="90" spans="26:26" s="18" customFormat="1" x14ac:dyDescent="0.2">
      <c r="Z90" s="148"/>
    </row>
    <row r="91" spans="26:26" s="18" customFormat="1" x14ac:dyDescent="0.2">
      <c r="Z91" s="148"/>
    </row>
    <row r="92" spans="26:26" s="18" customFormat="1" x14ac:dyDescent="0.2">
      <c r="Z92" s="148"/>
    </row>
    <row r="93" spans="26:26" s="18" customFormat="1" x14ac:dyDescent="0.2">
      <c r="Z93" s="148"/>
    </row>
    <row r="94" spans="26:26" s="18" customFormat="1" x14ac:dyDescent="0.2">
      <c r="Z94" s="148"/>
    </row>
    <row r="95" spans="26:26" s="18" customFormat="1" x14ac:dyDescent="0.2">
      <c r="Z95" s="148"/>
    </row>
    <row r="96" spans="26:26" s="18" customFormat="1" x14ac:dyDescent="0.2">
      <c r="Z96" s="148"/>
    </row>
    <row r="97" spans="26:26" s="18" customFormat="1" x14ac:dyDescent="0.2">
      <c r="Z97" s="148"/>
    </row>
    <row r="98" spans="26:26" s="18" customFormat="1" x14ac:dyDescent="0.2">
      <c r="Z98" s="148"/>
    </row>
    <row r="99" spans="26:26" s="18" customFormat="1" x14ac:dyDescent="0.2">
      <c r="Z99" s="148"/>
    </row>
    <row r="100" spans="26:26" s="18" customFormat="1" x14ac:dyDescent="0.2">
      <c r="Z100" s="148"/>
    </row>
    <row r="101" spans="26:26" s="18" customFormat="1" x14ac:dyDescent="0.2">
      <c r="Z101" s="148"/>
    </row>
    <row r="102" spans="26:26" s="18" customFormat="1" x14ac:dyDescent="0.2">
      <c r="Z102" s="148"/>
    </row>
    <row r="103" spans="26:26" s="18" customFormat="1" x14ac:dyDescent="0.2">
      <c r="Z103" s="148"/>
    </row>
    <row r="104" spans="26:26" s="18" customFormat="1" x14ac:dyDescent="0.2">
      <c r="Z104" s="148"/>
    </row>
    <row r="105" spans="26:26" s="18" customFormat="1" x14ac:dyDescent="0.2">
      <c r="Z105" s="148"/>
    </row>
    <row r="106" spans="26:26" s="18" customFormat="1" x14ac:dyDescent="0.2">
      <c r="Z106" s="148"/>
    </row>
    <row r="107" spans="26:26" s="18" customFormat="1" x14ac:dyDescent="0.2">
      <c r="Z107" s="148"/>
    </row>
    <row r="108" spans="26:26" s="18" customFormat="1" x14ac:dyDescent="0.2">
      <c r="Z108" s="148"/>
    </row>
    <row r="109" spans="26:26" s="18" customFormat="1" x14ac:dyDescent="0.2">
      <c r="Z109" s="148"/>
    </row>
    <row r="110" spans="26:26" s="18" customFormat="1" x14ac:dyDescent="0.2">
      <c r="Z110" s="148"/>
    </row>
    <row r="111" spans="26:26" s="18" customFormat="1" x14ac:dyDescent="0.2">
      <c r="Z111" s="148"/>
    </row>
    <row r="112" spans="26:26" s="18" customFormat="1" x14ac:dyDescent="0.2">
      <c r="Z112" s="148"/>
    </row>
    <row r="113" spans="26:26" s="18" customFormat="1" x14ac:dyDescent="0.2">
      <c r="Z113" s="148"/>
    </row>
    <row r="114" spans="26:26" s="18" customFormat="1" x14ac:dyDescent="0.2">
      <c r="Z114" s="148"/>
    </row>
    <row r="115" spans="26:26" s="18" customFormat="1" x14ac:dyDescent="0.2">
      <c r="Z115" s="148"/>
    </row>
    <row r="116" spans="26:26" s="18" customFormat="1" x14ac:dyDescent="0.2">
      <c r="Z116" s="148"/>
    </row>
    <row r="117" spans="26:26" s="18" customFormat="1" x14ac:dyDescent="0.2">
      <c r="Z117" s="148"/>
    </row>
    <row r="118" spans="26:26" s="18" customFormat="1" x14ac:dyDescent="0.2">
      <c r="Z118" s="148"/>
    </row>
    <row r="119" spans="26:26" s="18" customFormat="1" x14ac:dyDescent="0.2">
      <c r="Z119" s="148"/>
    </row>
    <row r="120" spans="26:26" s="18" customFormat="1" x14ac:dyDescent="0.2">
      <c r="Z120" s="148"/>
    </row>
    <row r="121" spans="26:26" s="18" customFormat="1" x14ac:dyDescent="0.2">
      <c r="Z121" s="148"/>
    </row>
    <row r="122" spans="26:26" s="18" customFormat="1" x14ac:dyDescent="0.2">
      <c r="Z122" s="148"/>
    </row>
    <row r="123" spans="26:26" s="18" customFormat="1" x14ac:dyDescent="0.2">
      <c r="Z123" s="148"/>
    </row>
    <row r="124" spans="26:26" s="18" customFormat="1" x14ac:dyDescent="0.2">
      <c r="Z124" s="148"/>
    </row>
    <row r="125" spans="26:26" s="18" customFormat="1" x14ac:dyDescent="0.2">
      <c r="Z125" s="148"/>
    </row>
    <row r="126" spans="26:26" s="18" customFormat="1" x14ac:dyDescent="0.2">
      <c r="Z126" s="148"/>
    </row>
    <row r="127" spans="26:26" s="18" customFormat="1" x14ac:dyDescent="0.2">
      <c r="Z127" s="148"/>
    </row>
    <row r="128" spans="26:26" s="18" customFormat="1" x14ac:dyDescent="0.2">
      <c r="Z128" s="148"/>
    </row>
    <row r="129" spans="26:26" s="18" customFormat="1" x14ac:dyDescent="0.2">
      <c r="Z129" s="148"/>
    </row>
    <row r="130" spans="26:26" s="18" customFormat="1" x14ac:dyDescent="0.2">
      <c r="Z130" s="148"/>
    </row>
    <row r="131" spans="26:26" s="18" customFormat="1" x14ac:dyDescent="0.2">
      <c r="Z131" s="148"/>
    </row>
    <row r="132" spans="26:26" s="18" customFormat="1" x14ac:dyDescent="0.2">
      <c r="Z132" s="148"/>
    </row>
    <row r="133" spans="26:26" s="18" customFormat="1" x14ac:dyDescent="0.2">
      <c r="Z133" s="148"/>
    </row>
    <row r="134" spans="26:26" s="18" customFormat="1" x14ac:dyDescent="0.2">
      <c r="Z134" s="148"/>
    </row>
    <row r="135" spans="26:26" s="18" customFormat="1" x14ac:dyDescent="0.2">
      <c r="Z135" s="148"/>
    </row>
    <row r="136" spans="26:26" s="18" customFormat="1" x14ac:dyDescent="0.2">
      <c r="Z136" s="148"/>
    </row>
    <row r="137" spans="26:26" s="18" customFormat="1" x14ac:dyDescent="0.2">
      <c r="Z137" s="148"/>
    </row>
    <row r="138" spans="26:26" s="18" customFormat="1" x14ac:dyDescent="0.2">
      <c r="Z138" s="148"/>
    </row>
    <row r="139" spans="26:26" s="18" customFormat="1" x14ac:dyDescent="0.2">
      <c r="Z139" s="148"/>
    </row>
    <row r="140" spans="26:26" s="18" customFormat="1" x14ac:dyDescent="0.2">
      <c r="Z140" s="148"/>
    </row>
    <row r="141" spans="26:26" s="18" customFormat="1" x14ac:dyDescent="0.2">
      <c r="Z141" s="148"/>
    </row>
    <row r="142" spans="26:26" s="18" customFormat="1" x14ac:dyDescent="0.2">
      <c r="Z142" s="148"/>
    </row>
    <row r="143" spans="26:26" s="18" customFormat="1" x14ac:dyDescent="0.2">
      <c r="Z143" s="148"/>
    </row>
    <row r="144" spans="26:26" s="18" customFormat="1" x14ac:dyDescent="0.2">
      <c r="Z144" s="148"/>
    </row>
    <row r="145" spans="26:26" s="18" customFormat="1" x14ac:dyDescent="0.2">
      <c r="Z145" s="148"/>
    </row>
    <row r="146" spans="26:26" s="18" customFormat="1" x14ac:dyDescent="0.2">
      <c r="Z146" s="148"/>
    </row>
    <row r="147" spans="26:26" s="18" customFormat="1" x14ac:dyDescent="0.2">
      <c r="Z147" s="148"/>
    </row>
    <row r="148" spans="26:26" s="18" customFormat="1" x14ac:dyDescent="0.2">
      <c r="Z148" s="148"/>
    </row>
    <row r="149" spans="26:26" s="18" customFormat="1" x14ac:dyDescent="0.2">
      <c r="Z149" s="148"/>
    </row>
    <row r="150" spans="26:26" s="18" customFormat="1" x14ac:dyDescent="0.2">
      <c r="Z150" s="148"/>
    </row>
    <row r="151" spans="26:26" s="18" customFormat="1" x14ac:dyDescent="0.2">
      <c r="Z151" s="148"/>
    </row>
    <row r="152" spans="26:26" s="18" customFormat="1" x14ac:dyDescent="0.2">
      <c r="Z152" s="148"/>
    </row>
    <row r="153" spans="26:26" s="18" customFormat="1" x14ac:dyDescent="0.2">
      <c r="Z153" s="148"/>
    </row>
    <row r="154" spans="26:26" s="18" customFormat="1" x14ac:dyDescent="0.2">
      <c r="Z154" s="148"/>
    </row>
    <row r="155" spans="26:26" s="18" customFormat="1" x14ac:dyDescent="0.2">
      <c r="Z155" s="148"/>
    </row>
    <row r="156" spans="26:26" s="18" customFormat="1" x14ac:dyDescent="0.2">
      <c r="Z156" s="148"/>
    </row>
    <row r="157" spans="26:26" s="18" customFormat="1" x14ac:dyDescent="0.2">
      <c r="Z157" s="148"/>
    </row>
    <row r="158" spans="26:26" s="18" customFormat="1" x14ac:dyDescent="0.2">
      <c r="Z158" s="148"/>
    </row>
    <row r="159" spans="26:26" s="18" customFormat="1" x14ac:dyDescent="0.2">
      <c r="Z159" s="148"/>
    </row>
    <row r="160" spans="26:26" s="18" customFormat="1" x14ac:dyDescent="0.2">
      <c r="Z160" s="148"/>
    </row>
    <row r="161" spans="26:26" s="18" customFormat="1" x14ac:dyDescent="0.2">
      <c r="Z161" s="148"/>
    </row>
    <row r="162" spans="26:26" s="18" customFormat="1" x14ac:dyDescent="0.2">
      <c r="Z162" s="148"/>
    </row>
    <row r="163" spans="26:26" s="18" customFormat="1" x14ac:dyDescent="0.2">
      <c r="Z163" s="148"/>
    </row>
    <row r="164" spans="26:26" s="18" customFormat="1" x14ac:dyDescent="0.2">
      <c r="Z164" s="148"/>
    </row>
    <row r="165" spans="26:26" s="18" customFormat="1" x14ac:dyDescent="0.2">
      <c r="Z165" s="148"/>
    </row>
    <row r="166" spans="26:26" s="18" customFormat="1" x14ac:dyDescent="0.2">
      <c r="Z166" s="148"/>
    </row>
    <row r="167" spans="26:26" s="18" customFormat="1" x14ac:dyDescent="0.2">
      <c r="Z167" s="148"/>
    </row>
    <row r="168" spans="26:26" s="18" customFormat="1" x14ac:dyDescent="0.2">
      <c r="Z168" s="148"/>
    </row>
    <row r="169" spans="26:26" s="18" customFormat="1" x14ac:dyDescent="0.2">
      <c r="Z169" s="148"/>
    </row>
    <row r="170" spans="26:26" s="18" customFormat="1" x14ac:dyDescent="0.2">
      <c r="Z170" s="148"/>
    </row>
    <row r="171" spans="26:26" s="18" customFormat="1" x14ac:dyDescent="0.2">
      <c r="Z171" s="148"/>
    </row>
    <row r="172" spans="26:26" s="18" customFormat="1" x14ac:dyDescent="0.2">
      <c r="Z172" s="148"/>
    </row>
    <row r="173" spans="26:26" s="18" customFormat="1" x14ac:dyDescent="0.2">
      <c r="Z173" s="148"/>
    </row>
    <row r="174" spans="26:26" s="18" customFormat="1" x14ac:dyDescent="0.2">
      <c r="Z174" s="148"/>
    </row>
    <row r="175" spans="26:26" s="18" customFormat="1" x14ac:dyDescent="0.2">
      <c r="Z175" s="148"/>
    </row>
    <row r="176" spans="26:26" s="18" customFormat="1" x14ac:dyDescent="0.2">
      <c r="Z176" s="148"/>
    </row>
    <row r="177" spans="26:26" s="18" customFormat="1" x14ac:dyDescent="0.2">
      <c r="Z177" s="148"/>
    </row>
    <row r="178" spans="26:26" s="18" customFormat="1" x14ac:dyDescent="0.2">
      <c r="Z178" s="148"/>
    </row>
    <row r="179" spans="26:26" s="18" customFormat="1" x14ac:dyDescent="0.2">
      <c r="Z179" s="148"/>
    </row>
    <row r="180" spans="26:26" s="18" customFormat="1" x14ac:dyDescent="0.2">
      <c r="Z180" s="148"/>
    </row>
    <row r="181" spans="26:26" s="18" customFormat="1" x14ac:dyDescent="0.2">
      <c r="Z181" s="148"/>
    </row>
    <row r="182" spans="26:26" s="18" customFormat="1" x14ac:dyDescent="0.2">
      <c r="Z182" s="148"/>
    </row>
    <row r="183" spans="26:26" s="18" customFormat="1" x14ac:dyDescent="0.2">
      <c r="Z183" s="148"/>
    </row>
    <row r="184" spans="26:26" s="18" customFormat="1" x14ac:dyDescent="0.2">
      <c r="Z184" s="148"/>
    </row>
    <row r="185" spans="26:26" s="18" customFormat="1" x14ac:dyDescent="0.2">
      <c r="Z185" s="148"/>
    </row>
    <row r="186" spans="26:26" s="18" customFormat="1" x14ac:dyDescent="0.2">
      <c r="Z186" s="148"/>
    </row>
    <row r="187" spans="26:26" s="18" customFormat="1" x14ac:dyDescent="0.2">
      <c r="Z187" s="148"/>
    </row>
    <row r="188" spans="26:26" s="18" customFormat="1" x14ac:dyDescent="0.2">
      <c r="Z188" s="148"/>
    </row>
    <row r="189" spans="26:26" s="18" customFormat="1" x14ac:dyDescent="0.2">
      <c r="Z189" s="148"/>
    </row>
    <row r="190" spans="26:26" s="18" customFormat="1" x14ac:dyDescent="0.2">
      <c r="Z190" s="148"/>
    </row>
    <row r="191" spans="26:26" s="18" customFormat="1" x14ac:dyDescent="0.2">
      <c r="Z191" s="148"/>
    </row>
    <row r="192" spans="26:26" s="18" customFormat="1" x14ac:dyDescent="0.2">
      <c r="Z192" s="148"/>
    </row>
    <row r="193" spans="26:26" s="18" customFormat="1" x14ac:dyDescent="0.2">
      <c r="Z193" s="148"/>
    </row>
    <row r="194" spans="26:26" s="18" customFormat="1" x14ac:dyDescent="0.2">
      <c r="Z194" s="148"/>
    </row>
    <row r="195" spans="26:26" s="18" customFormat="1" x14ac:dyDescent="0.2">
      <c r="Z195" s="148"/>
    </row>
    <row r="196" spans="26:26" s="18" customFormat="1" x14ac:dyDescent="0.2">
      <c r="Z196" s="148"/>
    </row>
    <row r="197" spans="26:26" s="18" customFormat="1" x14ac:dyDescent="0.2">
      <c r="Z197" s="148"/>
    </row>
    <row r="198" spans="26:26" s="18" customFormat="1" x14ac:dyDescent="0.2">
      <c r="Z198" s="148"/>
    </row>
    <row r="199" spans="26:26" s="18" customFormat="1" x14ac:dyDescent="0.2">
      <c r="Z199" s="148"/>
    </row>
    <row r="200" spans="26:26" s="18" customFormat="1" x14ac:dyDescent="0.2">
      <c r="Z200" s="148"/>
    </row>
    <row r="201" spans="26:26" s="18" customFormat="1" x14ac:dyDescent="0.2">
      <c r="Z201" s="148"/>
    </row>
    <row r="202" spans="26:26" s="18" customFormat="1" x14ac:dyDescent="0.2">
      <c r="Z202" s="148"/>
    </row>
    <row r="203" spans="26:26" s="18" customFormat="1" x14ac:dyDescent="0.2">
      <c r="Z203" s="148"/>
    </row>
    <row r="204" spans="26:26" s="18" customFormat="1" x14ac:dyDescent="0.2">
      <c r="Z204" s="148"/>
    </row>
    <row r="205" spans="26:26" s="18" customFormat="1" x14ac:dyDescent="0.2">
      <c r="Z205" s="148"/>
    </row>
    <row r="206" spans="26:26" s="18" customFormat="1" x14ac:dyDescent="0.2">
      <c r="Z206" s="148"/>
    </row>
    <row r="207" spans="26:26" s="18" customFormat="1" x14ac:dyDescent="0.2">
      <c r="Z207" s="148"/>
    </row>
    <row r="208" spans="26:26" s="18" customFormat="1" x14ac:dyDescent="0.2">
      <c r="Z208" s="148"/>
    </row>
    <row r="209" spans="26:26" s="18" customFormat="1" x14ac:dyDescent="0.2">
      <c r="Z209" s="148"/>
    </row>
    <row r="210" spans="26:26" s="18" customFormat="1" x14ac:dyDescent="0.2">
      <c r="Z210" s="148"/>
    </row>
    <row r="211" spans="26:26" s="18" customFormat="1" x14ac:dyDescent="0.2">
      <c r="Z211" s="148"/>
    </row>
    <row r="212" spans="26:26" s="18" customFormat="1" x14ac:dyDescent="0.2">
      <c r="Z212" s="148"/>
    </row>
    <row r="213" spans="26:26" s="18" customFormat="1" x14ac:dyDescent="0.2">
      <c r="Z213" s="148"/>
    </row>
    <row r="214" spans="26:26" s="18" customFormat="1" x14ac:dyDescent="0.2">
      <c r="Z214" s="148"/>
    </row>
    <row r="215" spans="26:26" s="18" customFormat="1" x14ac:dyDescent="0.2">
      <c r="Z215" s="148"/>
    </row>
    <row r="216" spans="26:26" s="18" customFormat="1" x14ac:dyDescent="0.2">
      <c r="Z216" s="148"/>
    </row>
    <row r="217" spans="26:26" s="18" customFormat="1" x14ac:dyDescent="0.2">
      <c r="Z217" s="148"/>
    </row>
    <row r="218" spans="26:26" s="18" customFormat="1" x14ac:dyDescent="0.2">
      <c r="Z218" s="148"/>
    </row>
    <row r="219" spans="26:26" s="18" customFormat="1" x14ac:dyDescent="0.2">
      <c r="Z219" s="148"/>
    </row>
    <row r="220" spans="26:26" s="18" customFormat="1" x14ac:dyDescent="0.2">
      <c r="Z220" s="148"/>
    </row>
    <row r="221" spans="26:26" s="18" customFormat="1" x14ac:dyDescent="0.2">
      <c r="Z221" s="148"/>
    </row>
    <row r="222" spans="26:26" s="18" customFormat="1" x14ac:dyDescent="0.2">
      <c r="Z222" s="148"/>
    </row>
    <row r="223" spans="26:26" s="18" customFormat="1" x14ac:dyDescent="0.2">
      <c r="Z223" s="148"/>
    </row>
    <row r="224" spans="26:26" s="18" customFormat="1" x14ac:dyDescent="0.2">
      <c r="Z224" s="148"/>
    </row>
    <row r="225" spans="26:26" s="18" customFormat="1" x14ac:dyDescent="0.2">
      <c r="Z225" s="148"/>
    </row>
    <row r="226" spans="26:26" s="18" customFormat="1" x14ac:dyDescent="0.2">
      <c r="Z226" s="148"/>
    </row>
    <row r="227" spans="26:26" s="18" customFormat="1" x14ac:dyDescent="0.2">
      <c r="Z227" s="148"/>
    </row>
    <row r="228" spans="26:26" s="18" customFormat="1" x14ac:dyDescent="0.2">
      <c r="Z228" s="148"/>
    </row>
    <row r="229" spans="26:26" s="18" customFormat="1" x14ac:dyDescent="0.2">
      <c r="Z229" s="148"/>
    </row>
    <row r="230" spans="26:26" s="18" customFormat="1" x14ac:dyDescent="0.2">
      <c r="Z230" s="148"/>
    </row>
    <row r="231" spans="26:26" s="18" customFormat="1" x14ac:dyDescent="0.2">
      <c r="Z231" s="153"/>
    </row>
    <row r="232" spans="26:26" s="18" customFormat="1" x14ac:dyDescent="0.2">
      <c r="Z232" s="153"/>
    </row>
    <row r="233" spans="26:26" s="18" customFormat="1" x14ac:dyDescent="0.2">
      <c r="Z233" s="153"/>
    </row>
    <row r="234" spans="26:26" s="18" customFormat="1" x14ac:dyDescent="0.2">
      <c r="Z234" s="153"/>
    </row>
    <row r="235" spans="26:26" s="18" customFormat="1" x14ac:dyDescent="0.2">
      <c r="Z235" s="153"/>
    </row>
    <row r="236" spans="26:26" s="18" customFormat="1" x14ac:dyDescent="0.2">
      <c r="Z236" s="153"/>
    </row>
    <row r="237" spans="26:26" s="18" customFormat="1" x14ac:dyDescent="0.2">
      <c r="Z237" s="153"/>
    </row>
    <row r="238" spans="26:26" s="18" customFormat="1" x14ac:dyDescent="0.2">
      <c r="Z238" s="153"/>
    </row>
    <row r="239" spans="26:26" s="18" customFormat="1" x14ac:dyDescent="0.2">
      <c r="Z239" s="153"/>
    </row>
    <row r="240" spans="26:26" s="18" customFormat="1" x14ac:dyDescent="0.2">
      <c r="Z240" s="153"/>
    </row>
    <row r="241" spans="26:26" s="18" customFormat="1" x14ac:dyDescent="0.2">
      <c r="Z241" s="153"/>
    </row>
    <row r="242" spans="26:26" s="18" customFormat="1" x14ac:dyDescent="0.2">
      <c r="Z242" s="153"/>
    </row>
    <row r="243" spans="26:26" s="18" customFormat="1" x14ac:dyDescent="0.2">
      <c r="Z243" s="153"/>
    </row>
    <row r="244" spans="26:26" s="18" customFormat="1" x14ac:dyDescent="0.2">
      <c r="Z244" s="153"/>
    </row>
    <row r="245" spans="26:26" s="18" customFormat="1" x14ac:dyDescent="0.2">
      <c r="Z245" s="153"/>
    </row>
    <row r="246" spans="26:26" s="18" customFormat="1" x14ac:dyDescent="0.2">
      <c r="Z246" s="153"/>
    </row>
    <row r="247" spans="26:26" s="18" customFormat="1" x14ac:dyDescent="0.2">
      <c r="Z247" s="153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181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50">
        <f>SUM(C5:C7)</f>
        <v>41789</v>
      </c>
      <c r="D4" s="150">
        <f t="shared" ref="D4:K4" si="0">SUM(D5:D7)</f>
        <v>44465</v>
      </c>
      <c r="E4" s="150">
        <f t="shared" si="0"/>
        <v>42799</v>
      </c>
      <c r="F4" s="151">
        <f t="shared" si="0"/>
        <v>51041</v>
      </c>
      <c r="G4" s="150">
        <f t="shared" si="0"/>
        <v>46405</v>
      </c>
      <c r="H4" s="152">
        <f t="shared" si="0"/>
        <v>44054</v>
      </c>
      <c r="I4" s="150">
        <f t="shared" si="0"/>
        <v>52887</v>
      </c>
      <c r="J4" s="150">
        <f t="shared" si="0"/>
        <v>56155</v>
      </c>
      <c r="K4" s="150">
        <f t="shared" si="0"/>
        <v>59655.7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5">
        <v>34150</v>
      </c>
      <c r="D5" s="156">
        <v>36540</v>
      </c>
      <c r="E5" s="156">
        <v>37022</v>
      </c>
      <c r="F5" s="155">
        <v>44859</v>
      </c>
      <c r="G5" s="156">
        <v>40817</v>
      </c>
      <c r="H5" s="157">
        <v>39485</v>
      </c>
      <c r="I5" s="156">
        <v>45498</v>
      </c>
      <c r="J5" s="156">
        <v>48424</v>
      </c>
      <c r="K5" s="157">
        <v>51514.956999999995</v>
      </c>
      <c r="AA5" s="41">
        <v>6</v>
      </c>
    </row>
    <row r="6" spans="1:27" s="18" customFormat="1" ht="12.75" customHeight="1" x14ac:dyDescent="0.25">
      <c r="A6" s="64"/>
      <c r="B6" s="114" t="s">
        <v>45</v>
      </c>
      <c r="C6" s="159">
        <v>7633</v>
      </c>
      <c r="D6" s="160">
        <v>7925</v>
      </c>
      <c r="E6" s="160">
        <v>5777</v>
      </c>
      <c r="F6" s="159">
        <v>6182</v>
      </c>
      <c r="G6" s="160">
        <v>5588</v>
      </c>
      <c r="H6" s="161">
        <v>4569</v>
      </c>
      <c r="I6" s="160">
        <v>7389</v>
      </c>
      <c r="J6" s="160">
        <v>7731</v>
      </c>
      <c r="K6" s="161">
        <v>8140.7429999999986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62">
        <v>6</v>
      </c>
      <c r="D7" s="163">
        <v>0</v>
      </c>
      <c r="E7" s="163">
        <v>0</v>
      </c>
      <c r="F7" s="162">
        <v>0</v>
      </c>
      <c r="G7" s="163">
        <v>0</v>
      </c>
      <c r="H7" s="164">
        <v>0</v>
      </c>
      <c r="I7" s="163">
        <v>0</v>
      </c>
      <c r="J7" s="163">
        <v>0</v>
      </c>
      <c r="K7" s="164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50">
        <f>SUM(C9:C15)</f>
        <v>0</v>
      </c>
      <c r="D8" s="150">
        <f t="shared" ref="D8:K8" si="1">SUM(D9:D15)</f>
        <v>0</v>
      </c>
      <c r="E8" s="150">
        <f t="shared" si="1"/>
        <v>390</v>
      </c>
      <c r="F8" s="151">
        <f t="shared" si="1"/>
        <v>0</v>
      </c>
      <c r="G8" s="150">
        <f t="shared" si="1"/>
        <v>0</v>
      </c>
      <c r="H8" s="152">
        <f t="shared" si="1"/>
        <v>0</v>
      </c>
      <c r="I8" s="150">
        <f t="shared" si="1"/>
        <v>0</v>
      </c>
      <c r="J8" s="150">
        <f t="shared" si="1"/>
        <v>0</v>
      </c>
      <c r="K8" s="150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5">
        <v>0</v>
      </c>
      <c r="D9" s="156">
        <v>0</v>
      </c>
      <c r="E9" s="156">
        <v>0</v>
      </c>
      <c r="F9" s="155">
        <v>0</v>
      </c>
      <c r="G9" s="156">
        <v>0</v>
      </c>
      <c r="H9" s="157">
        <v>0</v>
      </c>
      <c r="I9" s="156">
        <v>0</v>
      </c>
      <c r="J9" s="156">
        <v>0</v>
      </c>
      <c r="K9" s="157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9">
        <v>0</v>
      </c>
      <c r="D10" s="160">
        <v>0</v>
      </c>
      <c r="E10" s="160">
        <v>11</v>
      </c>
      <c r="F10" s="159">
        <v>0</v>
      </c>
      <c r="G10" s="160">
        <v>0</v>
      </c>
      <c r="H10" s="161">
        <v>0</v>
      </c>
      <c r="I10" s="160">
        <v>0</v>
      </c>
      <c r="J10" s="160">
        <v>0</v>
      </c>
      <c r="K10" s="161">
        <v>0</v>
      </c>
    </row>
    <row r="11" spans="1:27" s="18" customFormat="1" ht="12.75" customHeight="1" x14ac:dyDescent="0.2">
      <c r="A11" s="70"/>
      <c r="B11" s="114" t="s">
        <v>26</v>
      </c>
      <c r="C11" s="159">
        <v>0</v>
      </c>
      <c r="D11" s="160">
        <v>0</v>
      </c>
      <c r="E11" s="160">
        <v>0</v>
      </c>
      <c r="F11" s="159">
        <v>0</v>
      </c>
      <c r="G11" s="160">
        <v>0</v>
      </c>
      <c r="H11" s="161">
        <v>0</v>
      </c>
      <c r="I11" s="160">
        <v>0</v>
      </c>
      <c r="J11" s="160">
        <v>0</v>
      </c>
      <c r="K11" s="161">
        <v>0</v>
      </c>
    </row>
    <row r="12" spans="1:27" s="18" customFormat="1" ht="12.75" customHeight="1" x14ac:dyDescent="0.25">
      <c r="A12" s="64"/>
      <c r="B12" s="114" t="s">
        <v>95</v>
      </c>
      <c r="C12" s="159">
        <v>0</v>
      </c>
      <c r="D12" s="160">
        <v>0</v>
      </c>
      <c r="E12" s="160">
        <v>0</v>
      </c>
      <c r="F12" s="159">
        <v>0</v>
      </c>
      <c r="G12" s="160">
        <v>0</v>
      </c>
      <c r="H12" s="161">
        <v>0</v>
      </c>
      <c r="I12" s="160">
        <v>0</v>
      </c>
      <c r="J12" s="160">
        <v>0</v>
      </c>
      <c r="K12" s="161">
        <v>0</v>
      </c>
    </row>
    <row r="13" spans="1:27" s="18" customFormat="1" ht="12.75" customHeight="1" x14ac:dyDescent="0.2">
      <c r="A13" s="70"/>
      <c r="B13" s="114" t="s">
        <v>29</v>
      </c>
      <c r="C13" s="159">
        <v>0</v>
      </c>
      <c r="D13" s="160">
        <v>0</v>
      </c>
      <c r="E13" s="160">
        <v>0</v>
      </c>
      <c r="F13" s="159">
        <v>0</v>
      </c>
      <c r="G13" s="160">
        <v>0</v>
      </c>
      <c r="H13" s="161">
        <v>0</v>
      </c>
      <c r="I13" s="160">
        <v>0</v>
      </c>
      <c r="J13" s="160">
        <v>0</v>
      </c>
      <c r="K13" s="161">
        <v>0</v>
      </c>
    </row>
    <row r="14" spans="1:27" s="18" customFormat="1" ht="12.75" customHeight="1" x14ac:dyDescent="0.2">
      <c r="A14" s="70"/>
      <c r="B14" s="114" t="s">
        <v>100</v>
      </c>
      <c r="C14" s="159">
        <v>0</v>
      </c>
      <c r="D14" s="160">
        <v>0</v>
      </c>
      <c r="E14" s="160">
        <v>0</v>
      </c>
      <c r="F14" s="159">
        <v>0</v>
      </c>
      <c r="G14" s="160">
        <v>0</v>
      </c>
      <c r="H14" s="161">
        <v>0</v>
      </c>
      <c r="I14" s="160">
        <v>0</v>
      </c>
      <c r="J14" s="160">
        <v>0</v>
      </c>
      <c r="K14" s="161">
        <v>0</v>
      </c>
    </row>
    <row r="15" spans="1:27" s="18" customFormat="1" ht="12.75" customHeight="1" x14ac:dyDescent="0.2">
      <c r="A15" s="70"/>
      <c r="B15" s="114" t="s">
        <v>101</v>
      </c>
      <c r="C15" s="162">
        <v>0</v>
      </c>
      <c r="D15" s="163">
        <v>0</v>
      </c>
      <c r="E15" s="163">
        <v>379</v>
      </c>
      <c r="F15" s="162">
        <v>0</v>
      </c>
      <c r="G15" s="163">
        <v>0</v>
      </c>
      <c r="H15" s="164">
        <v>0</v>
      </c>
      <c r="I15" s="163">
        <v>0</v>
      </c>
      <c r="J15" s="163">
        <v>0</v>
      </c>
      <c r="K15" s="164">
        <v>0</v>
      </c>
    </row>
    <row r="16" spans="1:27" s="31" customFormat="1" ht="12.75" customHeight="1" x14ac:dyDescent="0.25">
      <c r="A16" s="24"/>
      <c r="B16" s="130" t="s">
        <v>104</v>
      </c>
      <c r="C16" s="150">
        <f>SUM(C17:C23)</f>
        <v>269</v>
      </c>
      <c r="D16" s="150">
        <f t="shared" ref="D16:K16" si="2">SUM(D17:D23)</f>
        <v>195</v>
      </c>
      <c r="E16" s="150">
        <f t="shared" si="2"/>
        <v>49</v>
      </c>
      <c r="F16" s="151">
        <f t="shared" si="2"/>
        <v>12000</v>
      </c>
      <c r="G16" s="150">
        <f t="shared" si="2"/>
        <v>229</v>
      </c>
      <c r="H16" s="152">
        <f t="shared" si="2"/>
        <v>112</v>
      </c>
      <c r="I16" s="150">
        <f t="shared" si="2"/>
        <v>10612</v>
      </c>
      <c r="J16" s="150">
        <f t="shared" si="2"/>
        <v>0</v>
      </c>
      <c r="K16" s="150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5">
        <v>0</v>
      </c>
      <c r="D17" s="156">
        <v>0</v>
      </c>
      <c r="E17" s="156">
        <v>0</v>
      </c>
      <c r="F17" s="155">
        <v>10000</v>
      </c>
      <c r="G17" s="156">
        <v>0</v>
      </c>
      <c r="H17" s="157">
        <v>0</v>
      </c>
      <c r="I17" s="156">
        <v>0</v>
      </c>
      <c r="J17" s="156">
        <v>0</v>
      </c>
      <c r="K17" s="157">
        <v>0</v>
      </c>
    </row>
    <row r="18" spans="1:11" s="18" customFormat="1" ht="12.75" customHeight="1" x14ac:dyDescent="0.2">
      <c r="A18" s="70"/>
      <c r="B18" s="114" t="s">
        <v>108</v>
      </c>
      <c r="C18" s="159">
        <v>269</v>
      </c>
      <c r="D18" s="160">
        <v>195</v>
      </c>
      <c r="E18" s="160">
        <v>49</v>
      </c>
      <c r="F18" s="159">
        <v>2000</v>
      </c>
      <c r="G18" s="160">
        <v>229</v>
      </c>
      <c r="H18" s="161">
        <v>112</v>
      </c>
      <c r="I18" s="160">
        <v>10612</v>
      </c>
      <c r="J18" s="160">
        <v>0</v>
      </c>
      <c r="K18" s="161">
        <v>0</v>
      </c>
    </row>
    <row r="19" spans="1:11" s="18" customFormat="1" ht="12.75" customHeight="1" x14ac:dyDescent="0.2">
      <c r="A19" s="70"/>
      <c r="B19" s="114" t="s">
        <v>111</v>
      </c>
      <c r="C19" s="159">
        <v>0</v>
      </c>
      <c r="D19" s="160">
        <v>0</v>
      </c>
      <c r="E19" s="160">
        <v>0</v>
      </c>
      <c r="F19" s="159">
        <v>0</v>
      </c>
      <c r="G19" s="160">
        <v>0</v>
      </c>
      <c r="H19" s="161">
        <v>0</v>
      </c>
      <c r="I19" s="160">
        <v>0</v>
      </c>
      <c r="J19" s="160">
        <v>0</v>
      </c>
      <c r="K19" s="161">
        <v>0</v>
      </c>
    </row>
    <row r="20" spans="1:11" s="18" customFormat="1" ht="12.75" customHeight="1" x14ac:dyDescent="0.2">
      <c r="A20" s="70"/>
      <c r="B20" s="114" t="s">
        <v>112</v>
      </c>
      <c r="C20" s="159">
        <v>0</v>
      </c>
      <c r="D20" s="160">
        <v>0</v>
      </c>
      <c r="E20" s="160">
        <v>0</v>
      </c>
      <c r="F20" s="159">
        <v>0</v>
      </c>
      <c r="G20" s="160">
        <v>0</v>
      </c>
      <c r="H20" s="161">
        <v>0</v>
      </c>
      <c r="I20" s="160">
        <v>0</v>
      </c>
      <c r="J20" s="160">
        <v>0</v>
      </c>
      <c r="K20" s="161">
        <v>0</v>
      </c>
    </row>
    <row r="21" spans="1:11" s="18" customFormat="1" ht="12.75" customHeight="1" x14ac:dyDescent="0.2">
      <c r="A21" s="70"/>
      <c r="B21" s="114" t="s">
        <v>113</v>
      </c>
      <c r="C21" s="159">
        <v>0</v>
      </c>
      <c r="D21" s="160">
        <v>0</v>
      </c>
      <c r="E21" s="160">
        <v>0</v>
      </c>
      <c r="F21" s="159">
        <v>0</v>
      </c>
      <c r="G21" s="160">
        <v>0</v>
      </c>
      <c r="H21" s="161">
        <v>0</v>
      </c>
      <c r="I21" s="160">
        <v>0</v>
      </c>
      <c r="J21" s="160">
        <v>0</v>
      </c>
      <c r="K21" s="161">
        <v>0</v>
      </c>
    </row>
    <row r="22" spans="1:11" s="18" customFormat="1" ht="12.75" customHeight="1" x14ac:dyDescent="0.2">
      <c r="A22" s="70"/>
      <c r="B22" s="114" t="s">
        <v>37</v>
      </c>
      <c r="C22" s="159">
        <v>0</v>
      </c>
      <c r="D22" s="160">
        <v>0</v>
      </c>
      <c r="E22" s="160">
        <v>0</v>
      </c>
      <c r="F22" s="159">
        <v>0</v>
      </c>
      <c r="G22" s="160">
        <v>0</v>
      </c>
      <c r="H22" s="161">
        <v>0</v>
      </c>
      <c r="I22" s="160">
        <v>0</v>
      </c>
      <c r="J22" s="160">
        <v>0</v>
      </c>
      <c r="K22" s="161">
        <v>0</v>
      </c>
    </row>
    <row r="23" spans="1:11" s="18" customFormat="1" ht="12.75" customHeight="1" x14ac:dyDescent="0.25">
      <c r="A23" s="64"/>
      <c r="B23" s="114" t="s">
        <v>114</v>
      </c>
      <c r="C23" s="162">
        <v>0</v>
      </c>
      <c r="D23" s="163">
        <v>0</v>
      </c>
      <c r="E23" s="163">
        <v>0</v>
      </c>
      <c r="F23" s="162">
        <v>0</v>
      </c>
      <c r="G23" s="163">
        <v>0</v>
      </c>
      <c r="H23" s="164">
        <v>0</v>
      </c>
      <c r="I23" s="163">
        <v>0</v>
      </c>
      <c r="J23" s="163">
        <v>0</v>
      </c>
      <c r="K23" s="164">
        <v>0</v>
      </c>
    </row>
    <row r="24" spans="1:11" s="18" customFormat="1" ht="12.75" customHeight="1" x14ac:dyDescent="0.2">
      <c r="A24" s="70"/>
      <c r="B24" s="130" t="s">
        <v>115</v>
      </c>
      <c r="C24" s="150">
        <v>22</v>
      </c>
      <c r="D24" s="150">
        <v>79</v>
      </c>
      <c r="E24" s="150">
        <v>0</v>
      </c>
      <c r="F24" s="151">
        <v>0</v>
      </c>
      <c r="G24" s="150">
        <v>0</v>
      </c>
      <c r="H24" s="152">
        <v>33</v>
      </c>
      <c r="I24" s="150">
        <v>0</v>
      </c>
      <c r="J24" s="150">
        <v>0</v>
      </c>
      <c r="K24" s="150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42080</v>
      </c>
      <c r="D26" s="103">
        <f t="shared" ref="D26:K26" si="3">+D4+D8+D16+D24</f>
        <v>44739</v>
      </c>
      <c r="E26" s="103">
        <f t="shared" si="3"/>
        <v>43238</v>
      </c>
      <c r="F26" s="104">
        <f t="shared" si="3"/>
        <v>63041</v>
      </c>
      <c r="G26" s="103">
        <f t="shared" si="3"/>
        <v>46634</v>
      </c>
      <c r="H26" s="105">
        <f t="shared" si="3"/>
        <v>44199</v>
      </c>
      <c r="I26" s="103">
        <f t="shared" si="3"/>
        <v>63499</v>
      </c>
      <c r="J26" s="103">
        <f t="shared" si="3"/>
        <v>56155</v>
      </c>
      <c r="K26" s="103">
        <f t="shared" si="3"/>
        <v>59655.7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53"/>
    <col min="27" max="16384" width="9.140625" style="108"/>
  </cols>
  <sheetData>
    <row r="1" spans="1:27" s="6" customFormat="1" ht="15.75" customHeight="1" x14ac:dyDescent="0.2">
      <c r="A1" s="1" t="s">
        <v>182</v>
      </c>
      <c r="B1" s="2"/>
      <c r="C1" s="4"/>
      <c r="D1" s="4"/>
      <c r="E1" s="4"/>
      <c r="F1" s="4"/>
      <c r="G1" s="4"/>
      <c r="H1" s="4"/>
      <c r="I1" s="4"/>
      <c r="J1" s="4"/>
      <c r="K1" s="4"/>
      <c r="Z1" s="153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48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49" t="s">
        <v>117</v>
      </c>
    </row>
    <row r="4" spans="1:27" s="18" customFormat="1" ht="12.75" customHeight="1" x14ac:dyDescent="0.2">
      <c r="A4" s="70"/>
      <c r="B4" s="171" t="s">
        <v>162</v>
      </c>
      <c r="C4" s="160">
        <v>16524</v>
      </c>
      <c r="D4" s="160">
        <v>16229</v>
      </c>
      <c r="E4" s="160">
        <v>17160</v>
      </c>
      <c r="F4" s="155">
        <v>23170</v>
      </c>
      <c r="G4" s="156">
        <v>18056</v>
      </c>
      <c r="H4" s="157">
        <v>22989</v>
      </c>
      <c r="I4" s="160">
        <v>22543</v>
      </c>
      <c r="J4" s="160">
        <v>22702</v>
      </c>
      <c r="K4" s="160">
        <v>23905.205999999998</v>
      </c>
      <c r="Z4" s="148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163</v>
      </c>
      <c r="C5" s="160">
        <v>1362</v>
      </c>
      <c r="D5" s="160">
        <v>3122</v>
      </c>
      <c r="E5" s="160">
        <v>0</v>
      </c>
      <c r="F5" s="159">
        <v>0</v>
      </c>
      <c r="G5" s="160">
        <v>0</v>
      </c>
      <c r="H5" s="161">
        <v>0</v>
      </c>
      <c r="I5" s="160">
        <v>0</v>
      </c>
      <c r="J5" s="160">
        <v>0</v>
      </c>
      <c r="K5" s="160">
        <v>0</v>
      </c>
      <c r="Z5" s="148">
        <f t="shared" si="0"/>
        <v>1</v>
      </c>
      <c r="AA5" s="41">
        <v>7</v>
      </c>
    </row>
    <row r="6" spans="1:27" s="18" customFormat="1" ht="12.75" customHeight="1" x14ac:dyDescent="0.2">
      <c r="A6" s="70"/>
      <c r="B6" s="171" t="s">
        <v>164</v>
      </c>
      <c r="C6" s="160">
        <v>29112</v>
      </c>
      <c r="D6" s="160">
        <v>32777</v>
      </c>
      <c r="E6" s="160">
        <v>25873</v>
      </c>
      <c r="F6" s="159">
        <v>35828</v>
      </c>
      <c r="G6" s="160">
        <v>31272</v>
      </c>
      <c r="H6" s="161">
        <v>28899</v>
      </c>
      <c r="I6" s="160">
        <v>36230</v>
      </c>
      <c r="J6" s="160">
        <v>40878</v>
      </c>
      <c r="K6" s="160">
        <v>43044.534</v>
      </c>
      <c r="Z6" s="148">
        <f t="shared" si="0"/>
        <v>1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60"/>
      <c r="D7" s="160"/>
      <c r="E7" s="160"/>
      <c r="F7" s="159"/>
      <c r="G7" s="160"/>
      <c r="H7" s="161"/>
      <c r="I7" s="160"/>
      <c r="J7" s="160"/>
      <c r="K7" s="160"/>
      <c r="Z7" s="148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60"/>
      <c r="D8" s="160"/>
      <c r="E8" s="160"/>
      <c r="F8" s="159"/>
      <c r="G8" s="160"/>
      <c r="H8" s="161"/>
      <c r="I8" s="160"/>
      <c r="J8" s="160"/>
      <c r="K8" s="160"/>
      <c r="Z8" s="148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60"/>
      <c r="D9" s="160"/>
      <c r="E9" s="160"/>
      <c r="F9" s="159"/>
      <c r="G9" s="160"/>
      <c r="H9" s="161"/>
      <c r="I9" s="160"/>
      <c r="J9" s="160"/>
      <c r="K9" s="160"/>
      <c r="Z9" s="148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60"/>
      <c r="D10" s="160"/>
      <c r="E10" s="160"/>
      <c r="F10" s="159"/>
      <c r="G10" s="160"/>
      <c r="H10" s="161"/>
      <c r="I10" s="160"/>
      <c r="J10" s="160"/>
      <c r="K10" s="160"/>
      <c r="Z10" s="148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60"/>
      <c r="D11" s="160"/>
      <c r="E11" s="160"/>
      <c r="F11" s="159"/>
      <c r="G11" s="160"/>
      <c r="H11" s="161"/>
      <c r="I11" s="160"/>
      <c r="J11" s="160"/>
      <c r="K11" s="160"/>
      <c r="Z11" s="148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60"/>
      <c r="D12" s="160"/>
      <c r="E12" s="160"/>
      <c r="F12" s="159"/>
      <c r="G12" s="160"/>
      <c r="H12" s="161"/>
      <c r="I12" s="160"/>
      <c r="J12" s="160"/>
      <c r="K12" s="160"/>
      <c r="Z12" s="148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60"/>
      <c r="D13" s="160"/>
      <c r="E13" s="160"/>
      <c r="F13" s="159"/>
      <c r="G13" s="160"/>
      <c r="H13" s="161"/>
      <c r="I13" s="160"/>
      <c r="J13" s="160"/>
      <c r="K13" s="160"/>
      <c r="Z13" s="148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60"/>
      <c r="D14" s="160"/>
      <c r="E14" s="160"/>
      <c r="F14" s="159"/>
      <c r="G14" s="160"/>
      <c r="H14" s="161"/>
      <c r="I14" s="160"/>
      <c r="J14" s="160"/>
      <c r="K14" s="160"/>
      <c r="Z14" s="148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60"/>
      <c r="D15" s="160"/>
      <c r="E15" s="160"/>
      <c r="F15" s="159"/>
      <c r="G15" s="160"/>
      <c r="H15" s="161"/>
      <c r="I15" s="160"/>
      <c r="J15" s="160"/>
      <c r="K15" s="160"/>
      <c r="Z15" s="148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60"/>
      <c r="D16" s="160"/>
      <c r="E16" s="160"/>
      <c r="F16" s="159"/>
      <c r="G16" s="160"/>
      <c r="H16" s="161"/>
      <c r="I16" s="160"/>
      <c r="J16" s="160"/>
      <c r="K16" s="160"/>
      <c r="Z16" s="148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60"/>
      <c r="D17" s="160"/>
      <c r="E17" s="160"/>
      <c r="F17" s="159"/>
      <c r="G17" s="160"/>
      <c r="H17" s="161"/>
      <c r="I17" s="160"/>
      <c r="J17" s="160"/>
      <c r="K17" s="160"/>
      <c r="Z17" s="148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60"/>
      <c r="D18" s="160"/>
      <c r="E18" s="160"/>
      <c r="F18" s="159"/>
      <c r="G18" s="160"/>
      <c r="H18" s="161"/>
      <c r="I18" s="160"/>
      <c r="J18" s="160"/>
      <c r="K18" s="160"/>
      <c r="Z18" s="148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46998</v>
      </c>
      <c r="D19" s="103">
        <f t="shared" ref="D19:K19" si="1">SUM(D4:D18)</f>
        <v>52128</v>
      </c>
      <c r="E19" s="103">
        <f t="shared" si="1"/>
        <v>43033</v>
      </c>
      <c r="F19" s="104">
        <f t="shared" si="1"/>
        <v>58998</v>
      </c>
      <c r="G19" s="103">
        <f t="shared" si="1"/>
        <v>49328</v>
      </c>
      <c r="H19" s="105">
        <f t="shared" si="1"/>
        <v>51888</v>
      </c>
      <c r="I19" s="103">
        <f t="shared" si="1"/>
        <v>58773</v>
      </c>
      <c r="J19" s="103">
        <f t="shared" si="1"/>
        <v>63580</v>
      </c>
      <c r="K19" s="103">
        <f t="shared" si="1"/>
        <v>66949.739999999991</v>
      </c>
      <c r="Z19" s="148">
        <f t="shared" si="0"/>
        <v>1</v>
      </c>
    </row>
    <row r="20" spans="1:26" s="18" customFormat="1" hidden="1" x14ac:dyDescent="0.25">
      <c r="A20" s="172"/>
      <c r="Z20" s="148">
        <f t="shared" si="0"/>
        <v>0</v>
      </c>
    </row>
    <row r="21" spans="1:26" s="18" customFormat="1" x14ac:dyDescent="0.2">
      <c r="Z21" s="148"/>
    </row>
    <row r="22" spans="1:26" s="18" customFormat="1" x14ac:dyDescent="0.2">
      <c r="Z22" s="148"/>
    </row>
    <row r="23" spans="1:26" s="18" customFormat="1" x14ac:dyDescent="0.2">
      <c r="Z23" s="148"/>
    </row>
    <row r="24" spans="1:26" s="18" customFormat="1" x14ac:dyDescent="0.2">
      <c r="Z24" s="148"/>
    </row>
    <row r="25" spans="1:26" s="18" customFormat="1" x14ac:dyDescent="0.2">
      <c r="Z25" s="148"/>
    </row>
    <row r="26" spans="1:26" s="18" customFormat="1" x14ac:dyDescent="0.2">
      <c r="Z26" s="148"/>
    </row>
    <row r="27" spans="1:26" s="18" customFormat="1" x14ac:dyDescent="0.2">
      <c r="Z27" s="148"/>
    </row>
    <row r="28" spans="1:26" s="18" customFormat="1" x14ac:dyDescent="0.2">
      <c r="Z28" s="148"/>
    </row>
    <row r="29" spans="1:26" s="18" customFormat="1" x14ac:dyDescent="0.2">
      <c r="Z29" s="148"/>
    </row>
    <row r="30" spans="1:26" s="18" customFormat="1" x14ac:dyDescent="0.2">
      <c r="Z30" s="148"/>
    </row>
    <row r="31" spans="1:26" s="18" customFormat="1" x14ac:dyDescent="0.2">
      <c r="Z31" s="148"/>
    </row>
    <row r="32" spans="1:26" s="18" customFormat="1" x14ac:dyDescent="0.2">
      <c r="Z32" s="148"/>
    </row>
    <row r="33" spans="26:26" s="18" customFormat="1" x14ac:dyDescent="0.2">
      <c r="Z33" s="148"/>
    </row>
    <row r="34" spans="26:26" s="18" customFormat="1" x14ac:dyDescent="0.2">
      <c r="Z34" s="148"/>
    </row>
    <row r="35" spans="26:26" s="18" customFormat="1" x14ac:dyDescent="0.2">
      <c r="Z35" s="148"/>
    </row>
    <row r="36" spans="26:26" s="18" customFormat="1" x14ac:dyDescent="0.2">
      <c r="Z36" s="148"/>
    </row>
    <row r="37" spans="26:26" s="18" customFormat="1" x14ac:dyDescent="0.2">
      <c r="Z37" s="148"/>
    </row>
    <row r="38" spans="26:26" s="18" customFormat="1" x14ac:dyDescent="0.2">
      <c r="Z38" s="148"/>
    </row>
    <row r="39" spans="26:26" s="18" customFormat="1" x14ac:dyDescent="0.2">
      <c r="Z39" s="148"/>
    </row>
    <row r="40" spans="26:26" s="18" customFormat="1" x14ac:dyDescent="0.2">
      <c r="Z40" s="148"/>
    </row>
    <row r="41" spans="26:26" s="18" customFormat="1" x14ac:dyDescent="0.2">
      <c r="Z41" s="148"/>
    </row>
    <row r="42" spans="26:26" s="18" customFormat="1" x14ac:dyDescent="0.2">
      <c r="Z42" s="148"/>
    </row>
    <row r="43" spans="26:26" s="18" customFormat="1" x14ac:dyDescent="0.2">
      <c r="Z43" s="148"/>
    </row>
    <row r="44" spans="26:26" s="18" customFormat="1" x14ac:dyDescent="0.2">
      <c r="Z44" s="148"/>
    </row>
    <row r="45" spans="26:26" s="18" customFormat="1" x14ac:dyDescent="0.2">
      <c r="Z45" s="148"/>
    </row>
    <row r="46" spans="26:26" s="18" customFormat="1" x14ac:dyDescent="0.2">
      <c r="Z46" s="148"/>
    </row>
    <row r="47" spans="26:26" s="18" customFormat="1" x14ac:dyDescent="0.2">
      <c r="Z47" s="148"/>
    </row>
    <row r="48" spans="26:26" s="18" customFormat="1" x14ac:dyDescent="0.2">
      <c r="Z48" s="148"/>
    </row>
    <row r="49" spans="26:26" s="18" customFormat="1" x14ac:dyDescent="0.2">
      <c r="Z49" s="148"/>
    </row>
    <row r="50" spans="26:26" s="18" customFormat="1" x14ac:dyDescent="0.2">
      <c r="Z50" s="148"/>
    </row>
    <row r="51" spans="26:26" s="18" customFormat="1" x14ac:dyDescent="0.2">
      <c r="Z51" s="148"/>
    </row>
    <row r="52" spans="26:26" s="18" customFormat="1" x14ac:dyDescent="0.2">
      <c r="Z52" s="148"/>
    </row>
    <row r="53" spans="26:26" s="18" customFormat="1" x14ac:dyDescent="0.2">
      <c r="Z53" s="148"/>
    </row>
    <row r="54" spans="26:26" s="18" customFormat="1" x14ac:dyDescent="0.2">
      <c r="Z54" s="148"/>
    </row>
    <row r="55" spans="26:26" s="18" customFormat="1" x14ac:dyDescent="0.2">
      <c r="Z55" s="148"/>
    </row>
    <row r="56" spans="26:26" s="18" customFormat="1" x14ac:dyDescent="0.2">
      <c r="Z56" s="148"/>
    </row>
    <row r="57" spans="26:26" s="18" customFormat="1" x14ac:dyDescent="0.2">
      <c r="Z57" s="148"/>
    </row>
    <row r="58" spans="26:26" s="18" customFormat="1" x14ac:dyDescent="0.2">
      <c r="Z58" s="148"/>
    </row>
    <row r="59" spans="26:26" s="18" customFormat="1" x14ac:dyDescent="0.2">
      <c r="Z59" s="148"/>
    </row>
    <row r="60" spans="26:26" s="18" customFormat="1" x14ac:dyDescent="0.2">
      <c r="Z60" s="148"/>
    </row>
    <row r="61" spans="26:26" s="18" customFormat="1" x14ac:dyDescent="0.2">
      <c r="Z61" s="148"/>
    </row>
    <row r="62" spans="26:26" s="18" customFormat="1" x14ac:dyDescent="0.2">
      <c r="Z62" s="148"/>
    </row>
    <row r="63" spans="26:26" s="18" customFormat="1" x14ac:dyDescent="0.2">
      <c r="Z63" s="148"/>
    </row>
    <row r="64" spans="26:26" s="18" customFormat="1" x14ac:dyDescent="0.2">
      <c r="Z64" s="148"/>
    </row>
    <row r="65" spans="26:26" s="18" customFormat="1" x14ac:dyDescent="0.2">
      <c r="Z65" s="148"/>
    </row>
    <row r="66" spans="26:26" s="18" customFormat="1" x14ac:dyDescent="0.2">
      <c r="Z66" s="148"/>
    </row>
    <row r="67" spans="26:26" s="18" customFormat="1" x14ac:dyDescent="0.2">
      <c r="Z67" s="148"/>
    </row>
    <row r="68" spans="26:26" s="18" customFormat="1" x14ac:dyDescent="0.2">
      <c r="Z68" s="148"/>
    </row>
    <row r="69" spans="26:26" s="18" customFormat="1" x14ac:dyDescent="0.2">
      <c r="Z69" s="148"/>
    </row>
    <row r="70" spans="26:26" s="18" customFormat="1" x14ac:dyDescent="0.2">
      <c r="Z70" s="148"/>
    </row>
    <row r="71" spans="26:26" s="18" customFormat="1" x14ac:dyDescent="0.2">
      <c r="Z71" s="148"/>
    </row>
    <row r="72" spans="26:26" s="18" customFormat="1" x14ac:dyDescent="0.2">
      <c r="Z72" s="148"/>
    </row>
    <row r="73" spans="26:26" s="18" customFormat="1" x14ac:dyDescent="0.2">
      <c r="Z73" s="148"/>
    </row>
    <row r="74" spans="26:26" s="18" customFormat="1" x14ac:dyDescent="0.2">
      <c r="Z74" s="148"/>
    </row>
    <row r="75" spans="26:26" s="18" customFormat="1" x14ac:dyDescent="0.2">
      <c r="Z75" s="148"/>
    </row>
    <row r="76" spans="26:26" s="18" customFormat="1" x14ac:dyDescent="0.2">
      <c r="Z76" s="148"/>
    </row>
    <row r="77" spans="26:26" s="18" customFormat="1" x14ac:dyDescent="0.2">
      <c r="Z77" s="148"/>
    </row>
    <row r="78" spans="26:26" s="18" customFormat="1" x14ac:dyDescent="0.2">
      <c r="Z78" s="148"/>
    </row>
    <row r="79" spans="26:26" s="18" customFormat="1" x14ac:dyDescent="0.2">
      <c r="Z79" s="148"/>
    </row>
    <row r="80" spans="26:26" s="18" customFormat="1" x14ac:dyDescent="0.2">
      <c r="Z80" s="148"/>
    </row>
    <row r="81" spans="26:26" s="18" customFormat="1" x14ac:dyDescent="0.2">
      <c r="Z81" s="148"/>
    </row>
    <row r="82" spans="26:26" s="18" customFormat="1" x14ac:dyDescent="0.2">
      <c r="Z82" s="148"/>
    </row>
    <row r="83" spans="26:26" s="18" customFormat="1" x14ac:dyDescent="0.2">
      <c r="Z83" s="148"/>
    </row>
    <row r="84" spans="26:26" s="18" customFormat="1" x14ac:dyDescent="0.2">
      <c r="Z84" s="148"/>
    </row>
    <row r="85" spans="26:26" s="18" customFormat="1" x14ac:dyDescent="0.2">
      <c r="Z85" s="148"/>
    </row>
    <row r="86" spans="26:26" s="18" customFormat="1" x14ac:dyDescent="0.2">
      <c r="Z86" s="148"/>
    </row>
    <row r="87" spans="26:26" s="18" customFormat="1" x14ac:dyDescent="0.2">
      <c r="Z87" s="148"/>
    </row>
    <row r="88" spans="26:26" s="18" customFormat="1" x14ac:dyDescent="0.2">
      <c r="Z88" s="148"/>
    </row>
    <row r="89" spans="26:26" s="18" customFormat="1" x14ac:dyDescent="0.2">
      <c r="Z89" s="148"/>
    </row>
    <row r="90" spans="26:26" s="18" customFormat="1" x14ac:dyDescent="0.2">
      <c r="Z90" s="148"/>
    </row>
    <row r="91" spans="26:26" s="18" customFormat="1" x14ac:dyDescent="0.2">
      <c r="Z91" s="148"/>
    </row>
    <row r="92" spans="26:26" s="18" customFormat="1" x14ac:dyDescent="0.2">
      <c r="Z92" s="148"/>
    </row>
    <row r="93" spans="26:26" s="18" customFormat="1" x14ac:dyDescent="0.2">
      <c r="Z93" s="148"/>
    </row>
    <row r="94" spans="26:26" s="18" customFormat="1" x14ac:dyDescent="0.2">
      <c r="Z94" s="148"/>
    </row>
    <row r="95" spans="26:26" s="18" customFormat="1" x14ac:dyDescent="0.2">
      <c r="Z95" s="148"/>
    </row>
    <row r="96" spans="26:26" s="18" customFormat="1" x14ac:dyDescent="0.2">
      <c r="Z96" s="148"/>
    </row>
    <row r="97" spans="26:26" s="18" customFormat="1" x14ac:dyDescent="0.2">
      <c r="Z97" s="148"/>
    </row>
    <row r="98" spans="26:26" s="18" customFormat="1" x14ac:dyDescent="0.2">
      <c r="Z98" s="148"/>
    </row>
    <row r="99" spans="26:26" s="18" customFormat="1" x14ac:dyDescent="0.2">
      <c r="Z99" s="148"/>
    </row>
    <row r="100" spans="26:26" s="18" customFormat="1" x14ac:dyDescent="0.2">
      <c r="Z100" s="148"/>
    </row>
    <row r="101" spans="26:26" s="18" customFormat="1" x14ac:dyDescent="0.2">
      <c r="Z101" s="148"/>
    </row>
    <row r="102" spans="26:26" s="18" customFormat="1" x14ac:dyDescent="0.2">
      <c r="Z102" s="148"/>
    </row>
    <row r="103" spans="26:26" s="18" customFormat="1" x14ac:dyDescent="0.2">
      <c r="Z103" s="148"/>
    </row>
    <row r="104" spans="26:26" s="18" customFormat="1" x14ac:dyDescent="0.2">
      <c r="Z104" s="148"/>
    </row>
    <row r="105" spans="26:26" s="18" customFormat="1" x14ac:dyDescent="0.2">
      <c r="Z105" s="148"/>
    </row>
    <row r="106" spans="26:26" s="18" customFormat="1" x14ac:dyDescent="0.2">
      <c r="Z106" s="148"/>
    </row>
    <row r="107" spans="26:26" s="18" customFormat="1" x14ac:dyDescent="0.2">
      <c r="Z107" s="148"/>
    </row>
    <row r="108" spans="26:26" s="18" customFormat="1" x14ac:dyDescent="0.2">
      <c r="Z108" s="148"/>
    </row>
    <row r="109" spans="26:26" s="18" customFormat="1" x14ac:dyDescent="0.2">
      <c r="Z109" s="148"/>
    </row>
    <row r="110" spans="26:26" s="18" customFormat="1" x14ac:dyDescent="0.2">
      <c r="Z110" s="148"/>
    </row>
    <row r="111" spans="26:26" s="18" customFormat="1" x14ac:dyDescent="0.2">
      <c r="Z111" s="148"/>
    </row>
    <row r="112" spans="26:26" s="18" customFormat="1" x14ac:dyDescent="0.2">
      <c r="Z112" s="148"/>
    </row>
    <row r="113" spans="26:26" s="18" customFormat="1" x14ac:dyDescent="0.2">
      <c r="Z113" s="148"/>
    </row>
    <row r="114" spans="26:26" s="18" customFormat="1" x14ac:dyDescent="0.2">
      <c r="Z114" s="148"/>
    </row>
    <row r="115" spans="26:26" s="18" customFormat="1" x14ac:dyDescent="0.2">
      <c r="Z115" s="148"/>
    </row>
    <row r="116" spans="26:26" s="18" customFormat="1" x14ac:dyDescent="0.2">
      <c r="Z116" s="148"/>
    </row>
    <row r="117" spans="26:26" s="18" customFormat="1" x14ac:dyDescent="0.2">
      <c r="Z117" s="148"/>
    </row>
    <row r="118" spans="26:26" s="18" customFormat="1" x14ac:dyDescent="0.2">
      <c r="Z118" s="148"/>
    </row>
    <row r="119" spans="26:26" s="18" customFormat="1" x14ac:dyDescent="0.2">
      <c r="Z119" s="148"/>
    </row>
    <row r="120" spans="26:26" s="18" customFormat="1" x14ac:dyDescent="0.2">
      <c r="Z120" s="148"/>
    </row>
    <row r="121" spans="26:26" s="18" customFormat="1" x14ac:dyDescent="0.2">
      <c r="Z121" s="148"/>
    </row>
    <row r="122" spans="26:26" s="18" customFormat="1" x14ac:dyDescent="0.2">
      <c r="Z122" s="148"/>
    </row>
    <row r="123" spans="26:26" s="18" customFormat="1" x14ac:dyDescent="0.2">
      <c r="Z123" s="148"/>
    </row>
    <row r="124" spans="26:26" s="18" customFormat="1" x14ac:dyDescent="0.2">
      <c r="Z124" s="148"/>
    </row>
    <row r="125" spans="26:26" s="18" customFormat="1" x14ac:dyDescent="0.2">
      <c r="Z125" s="148"/>
    </row>
    <row r="126" spans="26:26" s="18" customFormat="1" x14ac:dyDescent="0.2">
      <c r="Z126" s="148"/>
    </row>
    <row r="127" spans="26:26" s="18" customFormat="1" x14ac:dyDescent="0.2">
      <c r="Z127" s="148"/>
    </row>
    <row r="128" spans="26:26" s="18" customFormat="1" x14ac:dyDescent="0.2">
      <c r="Z128" s="148"/>
    </row>
    <row r="129" spans="26:26" s="18" customFormat="1" x14ac:dyDescent="0.2">
      <c r="Z129" s="148"/>
    </row>
    <row r="130" spans="26:26" s="18" customFormat="1" x14ac:dyDescent="0.2">
      <c r="Z130" s="148"/>
    </row>
    <row r="131" spans="26:26" s="18" customFormat="1" x14ac:dyDescent="0.2">
      <c r="Z131" s="148"/>
    </row>
    <row r="132" spans="26:26" s="18" customFormat="1" x14ac:dyDescent="0.2">
      <c r="Z132" s="148"/>
    </row>
    <row r="133" spans="26:26" s="18" customFormat="1" x14ac:dyDescent="0.2">
      <c r="Z133" s="148"/>
    </row>
    <row r="134" spans="26:26" s="18" customFormat="1" x14ac:dyDescent="0.2">
      <c r="Z134" s="148"/>
    </row>
    <row r="135" spans="26:26" s="18" customFormat="1" x14ac:dyDescent="0.2">
      <c r="Z135" s="148"/>
    </row>
    <row r="136" spans="26:26" s="18" customFormat="1" x14ac:dyDescent="0.2">
      <c r="Z136" s="148"/>
    </row>
    <row r="137" spans="26:26" s="18" customFormat="1" x14ac:dyDescent="0.2">
      <c r="Z137" s="148"/>
    </row>
    <row r="138" spans="26:26" s="18" customFormat="1" x14ac:dyDescent="0.2">
      <c r="Z138" s="148"/>
    </row>
    <row r="139" spans="26:26" s="18" customFormat="1" x14ac:dyDescent="0.2">
      <c r="Z139" s="148"/>
    </row>
    <row r="140" spans="26:26" s="18" customFormat="1" x14ac:dyDescent="0.2">
      <c r="Z140" s="148"/>
    </row>
    <row r="141" spans="26:26" s="18" customFormat="1" x14ac:dyDescent="0.2">
      <c r="Z141" s="148"/>
    </row>
    <row r="142" spans="26:26" s="18" customFormat="1" x14ac:dyDescent="0.2">
      <c r="Z142" s="148"/>
    </row>
    <row r="143" spans="26:26" s="18" customFormat="1" x14ac:dyDescent="0.2">
      <c r="Z143" s="148"/>
    </row>
    <row r="144" spans="26:26" s="18" customFormat="1" x14ac:dyDescent="0.2">
      <c r="Z144" s="148"/>
    </row>
    <row r="145" spans="26:26" s="18" customFormat="1" x14ac:dyDescent="0.2">
      <c r="Z145" s="148"/>
    </row>
    <row r="146" spans="26:26" s="18" customFormat="1" x14ac:dyDescent="0.2">
      <c r="Z146" s="148"/>
    </row>
    <row r="147" spans="26:26" s="18" customFormat="1" x14ac:dyDescent="0.2">
      <c r="Z147" s="148"/>
    </row>
    <row r="148" spans="26:26" s="18" customFormat="1" x14ac:dyDescent="0.2">
      <c r="Z148" s="148"/>
    </row>
    <row r="149" spans="26:26" s="18" customFormat="1" x14ac:dyDescent="0.2">
      <c r="Z149" s="148"/>
    </row>
    <row r="150" spans="26:26" s="18" customFormat="1" x14ac:dyDescent="0.2">
      <c r="Z150" s="148"/>
    </row>
    <row r="151" spans="26:26" s="18" customFormat="1" x14ac:dyDescent="0.2">
      <c r="Z151" s="148"/>
    </row>
    <row r="152" spans="26:26" s="18" customFormat="1" x14ac:dyDescent="0.2">
      <c r="Z152" s="148"/>
    </row>
    <row r="153" spans="26:26" s="18" customFormat="1" x14ac:dyDescent="0.2">
      <c r="Z153" s="148"/>
    </row>
    <row r="154" spans="26:26" s="18" customFormat="1" x14ac:dyDescent="0.2">
      <c r="Z154" s="148"/>
    </row>
    <row r="155" spans="26:26" s="18" customFormat="1" x14ac:dyDescent="0.2">
      <c r="Z155" s="148"/>
    </row>
    <row r="156" spans="26:26" s="18" customFormat="1" x14ac:dyDescent="0.2">
      <c r="Z156" s="148"/>
    </row>
    <row r="157" spans="26:26" s="18" customFormat="1" x14ac:dyDescent="0.2">
      <c r="Z157" s="148"/>
    </row>
    <row r="158" spans="26:26" s="18" customFormat="1" x14ac:dyDescent="0.2">
      <c r="Z158" s="148"/>
    </row>
    <row r="159" spans="26:26" s="18" customFormat="1" x14ac:dyDescent="0.2">
      <c r="Z159" s="148"/>
    </row>
    <row r="160" spans="26:26" s="18" customFormat="1" x14ac:dyDescent="0.2">
      <c r="Z160" s="148"/>
    </row>
    <row r="161" spans="26:26" s="18" customFormat="1" x14ac:dyDescent="0.2">
      <c r="Z161" s="148"/>
    </row>
    <row r="162" spans="26:26" s="18" customFormat="1" x14ac:dyDescent="0.2">
      <c r="Z162" s="148"/>
    </row>
    <row r="163" spans="26:26" s="18" customFormat="1" x14ac:dyDescent="0.2">
      <c r="Z163" s="148"/>
    </row>
    <row r="164" spans="26:26" s="18" customFormat="1" x14ac:dyDescent="0.2">
      <c r="Z164" s="148"/>
    </row>
    <row r="165" spans="26:26" s="18" customFormat="1" x14ac:dyDescent="0.2">
      <c r="Z165" s="148"/>
    </row>
    <row r="166" spans="26:26" s="18" customFormat="1" x14ac:dyDescent="0.2">
      <c r="Z166" s="148"/>
    </row>
    <row r="167" spans="26:26" s="18" customFormat="1" x14ac:dyDescent="0.2">
      <c r="Z167" s="148"/>
    </row>
    <row r="168" spans="26:26" s="18" customFormat="1" x14ac:dyDescent="0.2">
      <c r="Z168" s="148"/>
    </row>
    <row r="169" spans="26:26" s="18" customFormat="1" x14ac:dyDescent="0.2">
      <c r="Z169" s="148"/>
    </row>
    <row r="170" spans="26:26" s="18" customFormat="1" x14ac:dyDescent="0.2">
      <c r="Z170" s="148"/>
    </row>
    <row r="171" spans="26:26" s="18" customFormat="1" x14ac:dyDescent="0.2">
      <c r="Z171" s="148"/>
    </row>
    <row r="172" spans="26:26" s="18" customFormat="1" x14ac:dyDescent="0.2">
      <c r="Z172" s="148"/>
    </row>
    <row r="173" spans="26:26" s="18" customFormat="1" x14ac:dyDescent="0.2">
      <c r="Z173" s="148"/>
    </row>
    <row r="174" spans="26:26" s="18" customFormat="1" x14ac:dyDescent="0.2">
      <c r="Z174" s="148"/>
    </row>
    <row r="175" spans="26:26" s="18" customFormat="1" x14ac:dyDescent="0.2">
      <c r="Z175" s="148"/>
    </row>
    <row r="176" spans="26:26" s="18" customFormat="1" x14ac:dyDescent="0.2">
      <c r="Z176" s="148"/>
    </row>
    <row r="177" spans="26:26" s="18" customFormat="1" x14ac:dyDescent="0.2">
      <c r="Z177" s="148"/>
    </row>
    <row r="178" spans="26:26" s="18" customFormat="1" x14ac:dyDescent="0.2">
      <c r="Z178" s="148"/>
    </row>
    <row r="179" spans="26:26" s="18" customFormat="1" x14ac:dyDescent="0.2">
      <c r="Z179" s="148"/>
    </row>
    <row r="180" spans="26:26" s="18" customFormat="1" x14ac:dyDescent="0.2">
      <c r="Z180" s="148"/>
    </row>
    <row r="181" spans="26:26" s="18" customFormat="1" x14ac:dyDescent="0.2">
      <c r="Z181" s="148"/>
    </row>
    <row r="182" spans="26:26" s="18" customFormat="1" x14ac:dyDescent="0.2">
      <c r="Z182" s="148"/>
    </row>
    <row r="183" spans="26:26" s="18" customFormat="1" x14ac:dyDescent="0.2">
      <c r="Z183" s="148"/>
    </row>
    <row r="184" spans="26:26" s="18" customFormat="1" x14ac:dyDescent="0.2">
      <c r="Z184" s="148"/>
    </row>
    <row r="185" spans="26:26" s="18" customFormat="1" x14ac:dyDescent="0.2">
      <c r="Z185" s="148"/>
    </row>
    <row r="186" spans="26:26" s="18" customFormat="1" x14ac:dyDescent="0.2">
      <c r="Z186" s="148"/>
    </row>
    <row r="187" spans="26:26" s="18" customFormat="1" x14ac:dyDescent="0.2">
      <c r="Z187" s="148"/>
    </row>
    <row r="188" spans="26:26" s="18" customFormat="1" x14ac:dyDescent="0.2">
      <c r="Z188" s="148"/>
    </row>
    <row r="189" spans="26:26" s="18" customFormat="1" x14ac:dyDescent="0.2">
      <c r="Z189" s="148"/>
    </row>
    <row r="190" spans="26:26" s="18" customFormat="1" x14ac:dyDescent="0.2">
      <c r="Z190" s="148"/>
    </row>
    <row r="191" spans="26:26" s="18" customFormat="1" x14ac:dyDescent="0.2">
      <c r="Z191" s="148"/>
    </row>
    <row r="192" spans="26:26" s="18" customFormat="1" x14ac:dyDescent="0.2">
      <c r="Z192" s="148"/>
    </row>
    <row r="193" spans="26:26" s="18" customFormat="1" x14ac:dyDescent="0.2">
      <c r="Z193" s="148"/>
    </row>
    <row r="194" spans="26:26" s="18" customFormat="1" x14ac:dyDescent="0.2">
      <c r="Z194" s="148"/>
    </row>
    <row r="195" spans="26:26" s="18" customFormat="1" x14ac:dyDescent="0.2">
      <c r="Z195" s="148"/>
    </row>
    <row r="196" spans="26:26" s="18" customFormat="1" x14ac:dyDescent="0.2">
      <c r="Z196" s="148"/>
    </row>
    <row r="197" spans="26:26" s="18" customFormat="1" x14ac:dyDescent="0.2">
      <c r="Z197" s="148"/>
    </row>
    <row r="198" spans="26:26" s="18" customFormat="1" x14ac:dyDescent="0.2">
      <c r="Z198" s="148"/>
    </row>
    <row r="199" spans="26:26" s="18" customFormat="1" x14ac:dyDescent="0.2">
      <c r="Z199" s="148"/>
    </row>
    <row r="200" spans="26:26" s="18" customFormat="1" x14ac:dyDescent="0.2">
      <c r="Z200" s="148"/>
    </row>
    <row r="201" spans="26:26" s="18" customFormat="1" x14ac:dyDescent="0.2">
      <c r="Z201" s="148"/>
    </row>
    <row r="202" spans="26:26" s="18" customFormat="1" x14ac:dyDescent="0.2">
      <c r="Z202" s="148"/>
    </row>
    <row r="203" spans="26:26" s="18" customFormat="1" x14ac:dyDescent="0.2">
      <c r="Z203" s="148"/>
    </row>
    <row r="204" spans="26:26" s="18" customFormat="1" x14ac:dyDescent="0.2">
      <c r="Z204" s="148"/>
    </row>
    <row r="205" spans="26:26" s="18" customFormat="1" x14ac:dyDescent="0.2">
      <c r="Z205" s="148"/>
    </row>
    <row r="206" spans="26:26" s="18" customFormat="1" x14ac:dyDescent="0.2">
      <c r="Z206" s="148"/>
    </row>
    <row r="207" spans="26:26" s="18" customFormat="1" x14ac:dyDescent="0.2">
      <c r="Z207" s="148"/>
    </row>
    <row r="208" spans="26:26" s="18" customFormat="1" x14ac:dyDescent="0.2">
      <c r="Z208" s="148"/>
    </row>
    <row r="209" spans="26:26" s="18" customFormat="1" x14ac:dyDescent="0.2">
      <c r="Z209" s="148"/>
    </row>
    <row r="210" spans="26:26" s="18" customFormat="1" x14ac:dyDescent="0.2">
      <c r="Z210" s="148"/>
    </row>
    <row r="211" spans="26:26" s="18" customFormat="1" x14ac:dyDescent="0.2">
      <c r="Z211" s="148"/>
    </row>
    <row r="212" spans="26:26" s="18" customFormat="1" x14ac:dyDescent="0.2">
      <c r="Z212" s="148"/>
    </row>
    <row r="213" spans="26:26" s="18" customFormat="1" x14ac:dyDescent="0.2">
      <c r="Z213" s="148"/>
    </row>
    <row r="214" spans="26:26" s="18" customFormat="1" x14ac:dyDescent="0.2">
      <c r="Z214" s="148"/>
    </row>
    <row r="215" spans="26:26" s="18" customFormat="1" x14ac:dyDescent="0.2">
      <c r="Z215" s="148"/>
    </row>
    <row r="216" spans="26:26" s="18" customFormat="1" x14ac:dyDescent="0.2">
      <c r="Z216" s="148"/>
    </row>
    <row r="217" spans="26:26" s="18" customFormat="1" x14ac:dyDescent="0.2">
      <c r="Z217" s="148"/>
    </row>
    <row r="218" spans="26:26" s="18" customFormat="1" x14ac:dyDescent="0.2">
      <c r="Z218" s="148"/>
    </row>
    <row r="219" spans="26:26" s="18" customFormat="1" x14ac:dyDescent="0.2">
      <c r="Z219" s="148"/>
    </row>
    <row r="220" spans="26:26" s="18" customFormat="1" x14ac:dyDescent="0.2">
      <c r="Z220" s="148"/>
    </row>
    <row r="221" spans="26:26" s="18" customFormat="1" x14ac:dyDescent="0.2">
      <c r="Z221" s="148"/>
    </row>
    <row r="222" spans="26:26" s="18" customFormat="1" x14ac:dyDescent="0.2">
      <c r="Z222" s="148"/>
    </row>
    <row r="223" spans="26:26" s="18" customFormat="1" x14ac:dyDescent="0.2">
      <c r="Z223" s="148"/>
    </row>
    <row r="224" spans="26:26" s="18" customFormat="1" x14ac:dyDescent="0.2">
      <c r="Z224" s="148"/>
    </row>
    <row r="225" spans="26:26" s="18" customFormat="1" x14ac:dyDescent="0.2">
      <c r="Z225" s="148"/>
    </row>
    <row r="226" spans="26:26" s="18" customFormat="1" x14ac:dyDescent="0.2">
      <c r="Z226" s="148"/>
    </row>
    <row r="227" spans="26:26" s="18" customFormat="1" x14ac:dyDescent="0.2">
      <c r="Z227" s="148"/>
    </row>
    <row r="228" spans="26:26" s="18" customFormat="1" x14ac:dyDescent="0.2">
      <c r="Z228" s="148"/>
    </row>
    <row r="229" spans="26:26" s="18" customFormat="1" x14ac:dyDescent="0.2">
      <c r="Z229" s="148"/>
    </row>
    <row r="230" spans="26:26" s="18" customFormat="1" x14ac:dyDescent="0.2">
      <c r="Z230" s="148"/>
    </row>
    <row r="231" spans="26:26" s="18" customFormat="1" x14ac:dyDescent="0.2">
      <c r="Z231" s="153"/>
    </row>
    <row r="232" spans="26:26" s="18" customFormat="1" x14ac:dyDescent="0.2">
      <c r="Z232" s="153"/>
    </row>
    <row r="233" spans="26:26" s="18" customFormat="1" x14ac:dyDescent="0.2">
      <c r="Z233" s="153"/>
    </row>
    <row r="234" spans="26:26" s="18" customFormat="1" x14ac:dyDescent="0.2">
      <c r="Z234" s="153"/>
    </row>
    <row r="235" spans="26:26" s="18" customFormat="1" x14ac:dyDescent="0.2">
      <c r="Z235" s="153"/>
    </row>
    <row r="236" spans="26:26" s="18" customFormat="1" x14ac:dyDescent="0.2">
      <c r="Z236" s="153"/>
    </row>
    <row r="237" spans="26:26" s="18" customFormat="1" x14ac:dyDescent="0.2">
      <c r="Z237" s="153"/>
    </row>
    <row r="238" spans="26:26" s="18" customFormat="1" x14ac:dyDescent="0.2">
      <c r="Z238" s="153"/>
    </row>
    <row r="239" spans="26:26" s="18" customFormat="1" x14ac:dyDescent="0.2">
      <c r="Z239" s="153"/>
    </row>
    <row r="240" spans="26:26" s="18" customFormat="1" x14ac:dyDescent="0.2">
      <c r="Z240" s="153"/>
    </row>
    <row r="241" spans="26:26" s="18" customFormat="1" x14ac:dyDescent="0.2">
      <c r="Z241" s="153"/>
    </row>
    <row r="242" spans="26:26" s="18" customFormat="1" x14ac:dyDescent="0.2">
      <c r="Z242" s="153"/>
    </row>
    <row r="243" spans="26:26" s="18" customFormat="1" x14ac:dyDescent="0.2">
      <c r="Z243" s="153"/>
    </row>
    <row r="244" spans="26:26" s="18" customFormat="1" x14ac:dyDescent="0.2">
      <c r="Z244" s="153"/>
    </row>
    <row r="245" spans="26:26" s="18" customFormat="1" x14ac:dyDescent="0.2">
      <c r="Z245" s="153"/>
    </row>
    <row r="246" spans="26:26" s="18" customFormat="1" x14ac:dyDescent="0.2">
      <c r="Z246" s="153"/>
    </row>
    <row r="247" spans="26:26" s="18" customFormat="1" x14ac:dyDescent="0.2">
      <c r="Z247" s="153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183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50">
        <f>SUM(C5:C7)</f>
        <v>25768</v>
      </c>
      <c r="D4" s="150">
        <f t="shared" ref="D4:K4" si="0">SUM(D5:D7)</f>
        <v>49942</v>
      </c>
      <c r="E4" s="150">
        <f t="shared" si="0"/>
        <v>21004</v>
      </c>
      <c r="F4" s="151">
        <f t="shared" si="0"/>
        <v>23045</v>
      </c>
      <c r="G4" s="150">
        <f t="shared" si="0"/>
        <v>25698</v>
      </c>
      <c r="H4" s="152">
        <f t="shared" si="0"/>
        <v>26678</v>
      </c>
      <c r="I4" s="150">
        <f t="shared" si="0"/>
        <v>30910</v>
      </c>
      <c r="J4" s="150">
        <f t="shared" si="0"/>
        <v>33032</v>
      </c>
      <c r="K4" s="150">
        <f t="shared" si="0"/>
        <v>34782.695999999996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5">
        <v>21929</v>
      </c>
      <c r="D5" s="156">
        <v>23246</v>
      </c>
      <c r="E5" s="156">
        <v>19194</v>
      </c>
      <c r="F5" s="155">
        <v>21117</v>
      </c>
      <c r="G5" s="156">
        <v>21117</v>
      </c>
      <c r="H5" s="157">
        <v>22858</v>
      </c>
      <c r="I5" s="156">
        <v>26729</v>
      </c>
      <c r="J5" s="156">
        <v>24482</v>
      </c>
      <c r="K5" s="157">
        <v>25779.545999999998</v>
      </c>
      <c r="AA5" s="41">
        <v>7</v>
      </c>
    </row>
    <row r="6" spans="1:27" s="18" customFormat="1" ht="12.75" customHeight="1" x14ac:dyDescent="0.25">
      <c r="A6" s="64"/>
      <c r="B6" s="114" t="s">
        <v>45</v>
      </c>
      <c r="C6" s="159">
        <v>3839</v>
      </c>
      <c r="D6" s="160">
        <v>26696</v>
      </c>
      <c r="E6" s="160">
        <v>1810</v>
      </c>
      <c r="F6" s="159">
        <v>1928</v>
      </c>
      <c r="G6" s="160">
        <v>4581</v>
      </c>
      <c r="H6" s="161">
        <v>3820</v>
      </c>
      <c r="I6" s="160">
        <v>4181</v>
      </c>
      <c r="J6" s="160">
        <v>8550</v>
      </c>
      <c r="K6" s="161">
        <v>9003.1500000000015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62">
        <v>0</v>
      </c>
      <c r="D7" s="163">
        <v>0</v>
      </c>
      <c r="E7" s="163">
        <v>0</v>
      </c>
      <c r="F7" s="162">
        <v>0</v>
      </c>
      <c r="G7" s="163">
        <v>0</v>
      </c>
      <c r="H7" s="164">
        <v>0</v>
      </c>
      <c r="I7" s="163">
        <v>0</v>
      </c>
      <c r="J7" s="163">
        <v>0</v>
      </c>
      <c r="K7" s="164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50">
        <f>SUM(C9:C15)</f>
        <v>0</v>
      </c>
      <c r="D8" s="150">
        <f t="shared" ref="D8:K8" si="1">SUM(D9:D15)</f>
        <v>0</v>
      </c>
      <c r="E8" s="150">
        <f t="shared" si="1"/>
        <v>0</v>
      </c>
      <c r="F8" s="151">
        <f t="shared" si="1"/>
        <v>0</v>
      </c>
      <c r="G8" s="150">
        <f t="shared" si="1"/>
        <v>0</v>
      </c>
      <c r="H8" s="152">
        <f t="shared" si="1"/>
        <v>0</v>
      </c>
      <c r="I8" s="150">
        <f t="shared" si="1"/>
        <v>0</v>
      </c>
      <c r="J8" s="150">
        <f t="shared" si="1"/>
        <v>0</v>
      </c>
      <c r="K8" s="150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5">
        <v>0</v>
      </c>
      <c r="D9" s="156">
        <v>0</v>
      </c>
      <c r="E9" s="156">
        <v>0</v>
      </c>
      <c r="F9" s="155">
        <v>0</v>
      </c>
      <c r="G9" s="156">
        <v>0</v>
      </c>
      <c r="H9" s="157">
        <v>0</v>
      </c>
      <c r="I9" s="156">
        <v>0</v>
      </c>
      <c r="J9" s="156">
        <v>0</v>
      </c>
      <c r="K9" s="157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9">
        <v>0</v>
      </c>
      <c r="D10" s="160">
        <v>0</v>
      </c>
      <c r="E10" s="160">
        <v>0</v>
      </c>
      <c r="F10" s="159">
        <v>0</v>
      </c>
      <c r="G10" s="160">
        <v>0</v>
      </c>
      <c r="H10" s="161">
        <v>0</v>
      </c>
      <c r="I10" s="160">
        <v>0</v>
      </c>
      <c r="J10" s="160">
        <v>0</v>
      </c>
      <c r="K10" s="161">
        <v>0</v>
      </c>
    </row>
    <row r="11" spans="1:27" s="18" customFormat="1" ht="12.75" customHeight="1" x14ac:dyDescent="0.2">
      <c r="A11" s="70"/>
      <c r="B11" s="114" t="s">
        <v>26</v>
      </c>
      <c r="C11" s="159">
        <v>0</v>
      </c>
      <c r="D11" s="160">
        <v>0</v>
      </c>
      <c r="E11" s="160">
        <v>0</v>
      </c>
      <c r="F11" s="159">
        <v>0</v>
      </c>
      <c r="G11" s="160">
        <v>0</v>
      </c>
      <c r="H11" s="161">
        <v>0</v>
      </c>
      <c r="I11" s="160">
        <v>0</v>
      </c>
      <c r="J11" s="160">
        <v>0</v>
      </c>
      <c r="K11" s="161">
        <v>0</v>
      </c>
    </row>
    <row r="12" spans="1:27" s="18" customFormat="1" ht="12.75" customHeight="1" x14ac:dyDescent="0.25">
      <c r="A12" s="64"/>
      <c r="B12" s="114" t="s">
        <v>95</v>
      </c>
      <c r="C12" s="159">
        <v>0</v>
      </c>
      <c r="D12" s="160">
        <v>0</v>
      </c>
      <c r="E12" s="160">
        <v>0</v>
      </c>
      <c r="F12" s="159">
        <v>0</v>
      </c>
      <c r="G12" s="160">
        <v>0</v>
      </c>
      <c r="H12" s="161">
        <v>0</v>
      </c>
      <c r="I12" s="160">
        <v>0</v>
      </c>
      <c r="J12" s="160">
        <v>0</v>
      </c>
      <c r="K12" s="161">
        <v>0</v>
      </c>
    </row>
    <row r="13" spans="1:27" s="18" customFormat="1" ht="12.75" customHeight="1" x14ac:dyDescent="0.2">
      <c r="A13" s="70"/>
      <c r="B13" s="114" t="s">
        <v>29</v>
      </c>
      <c r="C13" s="159">
        <v>0</v>
      </c>
      <c r="D13" s="160">
        <v>0</v>
      </c>
      <c r="E13" s="160">
        <v>0</v>
      </c>
      <c r="F13" s="159">
        <v>0</v>
      </c>
      <c r="G13" s="160">
        <v>0</v>
      </c>
      <c r="H13" s="161">
        <v>0</v>
      </c>
      <c r="I13" s="160">
        <v>0</v>
      </c>
      <c r="J13" s="160">
        <v>0</v>
      </c>
      <c r="K13" s="161">
        <v>0</v>
      </c>
    </row>
    <row r="14" spans="1:27" s="18" customFormat="1" ht="12.75" customHeight="1" x14ac:dyDescent="0.2">
      <c r="A14" s="70"/>
      <c r="B14" s="114" t="s">
        <v>100</v>
      </c>
      <c r="C14" s="159">
        <v>0</v>
      </c>
      <c r="D14" s="160">
        <v>0</v>
      </c>
      <c r="E14" s="160">
        <v>0</v>
      </c>
      <c r="F14" s="159">
        <v>0</v>
      </c>
      <c r="G14" s="160">
        <v>0</v>
      </c>
      <c r="H14" s="161">
        <v>0</v>
      </c>
      <c r="I14" s="160">
        <v>0</v>
      </c>
      <c r="J14" s="160">
        <v>0</v>
      </c>
      <c r="K14" s="161">
        <v>0</v>
      </c>
    </row>
    <row r="15" spans="1:27" s="18" customFormat="1" ht="12.75" customHeight="1" x14ac:dyDescent="0.2">
      <c r="A15" s="70"/>
      <c r="B15" s="114" t="s">
        <v>101</v>
      </c>
      <c r="C15" s="162">
        <v>0</v>
      </c>
      <c r="D15" s="163">
        <v>0</v>
      </c>
      <c r="E15" s="163">
        <v>0</v>
      </c>
      <c r="F15" s="162">
        <v>0</v>
      </c>
      <c r="G15" s="163">
        <v>0</v>
      </c>
      <c r="H15" s="164">
        <v>0</v>
      </c>
      <c r="I15" s="163">
        <v>0</v>
      </c>
      <c r="J15" s="163">
        <v>0</v>
      </c>
      <c r="K15" s="164">
        <v>0</v>
      </c>
    </row>
    <row r="16" spans="1:27" s="31" customFormat="1" ht="12.75" customHeight="1" x14ac:dyDescent="0.25">
      <c r="A16" s="24"/>
      <c r="B16" s="130" t="s">
        <v>104</v>
      </c>
      <c r="C16" s="150">
        <f>SUM(C17:C23)</f>
        <v>21230</v>
      </c>
      <c r="D16" s="150">
        <f t="shared" ref="D16:K16" si="2">SUM(D17:D23)</f>
        <v>2173</v>
      </c>
      <c r="E16" s="150">
        <f t="shared" si="2"/>
        <v>22029</v>
      </c>
      <c r="F16" s="151">
        <f t="shared" si="2"/>
        <v>35953</v>
      </c>
      <c r="G16" s="150">
        <f t="shared" si="2"/>
        <v>23630</v>
      </c>
      <c r="H16" s="152">
        <f t="shared" si="2"/>
        <v>24933</v>
      </c>
      <c r="I16" s="150">
        <f t="shared" si="2"/>
        <v>27863</v>
      </c>
      <c r="J16" s="150">
        <f t="shared" si="2"/>
        <v>30548</v>
      </c>
      <c r="K16" s="150">
        <f t="shared" si="2"/>
        <v>32167.043999999998</v>
      </c>
    </row>
    <row r="17" spans="1:11" s="18" customFormat="1" ht="12.75" customHeight="1" x14ac:dyDescent="0.2">
      <c r="A17" s="70"/>
      <c r="B17" s="114" t="s">
        <v>105</v>
      </c>
      <c r="C17" s="155">
        <v>19633</v>
      </c>
      <c r="D17" s="156">
        <v>0</v>
      </c>
      <c r="E17" s="156">
        <v>21367</v>
      </c>
      <c r="F17" s="155">
        <v>28178</v>
      </c>
      <c r="G17" s="156">
        <v>16695</v>
      </c>
      <c r="H17" s="157">
        <v>19205</v>
      </c>
      <c r="I17" s="156">
        <v>25707</v>
      </c>
      <c r="J17" s="156">
        <v>29218</v>
      </c>
      <c r="K17" s="157">
        <v>30766.553999999996</v>
      </c>
    </row>
    <row r="18" spans="1:11" s="18" customFormat="1" ht="12.75" customHeight="1" x14ac:dyDescent="0.2">
      <c r="A18" s="70"/>
      <c r="B18" s="114" t="s">
        <v>108</v>
      </c>
      <c r="C18" s="159">
        <v>1584</v>
      </c>
      <c r="D18" s="160">
        <v>2164</v>
      </c>
      <c r="E18" s="160">
        <v>650</v>
      </c>
      <c r="F18" s="159">
        <v>7775</v>
      </c>
      <c r="G18" s="160">
        <v>6935</v>
      </c>
      <c r="H18" s="161">
        <v>5728</v>
      </c>
      <c r="I18" s="160">
        <v>2156</v>
      </c>
      <c r="J18" s="160">
        <v>1330</v>
      </c>
      <c r="K18" s="161">
        <v>1400.49</v>
      </c>
    </row>
    <row r="19" spans="1:11" s="18" customFormat="1" ht="12.75" customHeight="1" x14ac:dyDescent="0.2">
      <c r="A19" s="70"/>
      <c r="B19" s="114" t="s">
        <v>111</v>
      </c>
      <c r="C19" s="159">
        <v>0</v>
      </c>
      <c r="D19" s="160">
        <v>0</v>
      </c>
      <c r="E19" s="160">
        <v>0</v>
      </c>
      <c r="F19" s="159">
        <v>0</v>
      </c>
      <c r="G19" s="160">
        <v>0</v>
      </c>
      <c r="H19" s="161">
        <v>0</v>
      </c>
      <c r="I19" s="160">
        <v>0</v>
      </c>
      <c r="J19" s="160">
        <v>0</v>
      </c>
      <c r="K19" s="161">
        <v>0</v>
      </c>
    </row>
    <row r="20" spans="1:11" s="18" customFormat="1" ht="12.75" customHeight="1" x14ac:dyDescent="0.2">
      <c r="A20" s="70"/>
      <c r="B20" s="114" t="s">
        <v>112</v>
      </c>
      <c r="C20" s="159">
        <v>0</v>
      </c>
      <c r="D20" s="160">
        <v>0</v>
      </c>
      <c r="E20" s="160">
        <v>0</v>
      </c>
      <c r="F20" s="159">
        <v>0</v>
      </c>
      <c r="G20" s="160">
        <v>0</v>
      </c>
      <c r="H20" s="161">
        <v>0</v>
      </c>
      <c r="I20" s="160">
        <v>0</v>
      </c>
      <c r="J20" s="160">
        <v>0</v>
      </c>
      <c r="K20" s="161">
        <v>0</v>
      </c>
    </row>
    <row r="21" spans="1:11" s="18" customFormat="1" ht="12.75" customHeight="1" x14ac:dyDescent="0.2">
      <c r="A21" s="70"/>
      <c r="B21" s="114" t="s">
        <v>113</v>
      </c>
      <c r="C21" s="159">
        <v>13</v>
      </c>
      <c r="D21" s="160">
        <v>9</v>
      </c>
      <c r="E21" s="160">
        <v>12</v>
      </c>
      <c r="F21" s="159">
        <v>0</v>
      </c>
      <c r="G21" s="160">
        <v>0</v>
      </c>
      <c r="H21" s="161">
        <v>0</v>
      </c>
      <c r="I21" s="160">
        <v>0</v>
      </c>
      <c r="J21" s="160">
        <v>0</v>
      </c>
      <c r="K21" s="161">
        <v>0</v>
      </c>
    </row>
    <row r="22" spans="1:11" s="18" customFormat="1" ht="12.75" customHeight="1" x14ac:dyDescent="0.2">
      <c r="A22" s="70"/>
      <c r="B22" s="114" t="s">
        <v>37</v>
      </c>
      <c r="C22" s="159">
        <v>0</v>
      </c>
      <c r="D22" s="160">
        <v>0</v>
      </c>
      <c r="E22" s="160">
        <v>0</v>
      </c>
      <c r="F22" s="159">
        <v>0</v>
      </c>
      <c r="G22" s="160">
        <v>0</v>
      </c>
      <c r="H22" s="161">
        <v>0</v>
      </c>
      <c r="I22" s="160">
        <v>0</v>
      </c>
      <c r="J22" s="160">
        <v>0</v>
      </c>
      <c r="K22" s="161">
        <v>0</v>
      </c>
    </row>
    <row r="23" spans="1:11" s="18" customFormat="1" ht="12.75" customHeight="1" x14ac:dyDescent="0.25">
      <c r="A23" s="64"/>
      <c r="B23" s="114" t="s">
        <v>114</v>
      </c>
      <c r="C23" s="162">
        <v>0</v>
      </c>
      <c r="D23" s="163">
        <v>0</v>
      </c>
      <c r="E23" s="163">
        <v>0</v>
      </c>
      <c r="F23" s="162">
        <v>0</v>
      </c>
      <c r="G23" s="163">
        <v>0</v>
      </c>
      <c r="H23" s="164">
        <v>0</v>
      </c>
      <c r="I23" s="163">
        <v>0</v>
      </c>
      <c r="J23" s="163">
        <v>0</v>
      </c>
      <c r="K23" s="164">
        <v>0</v>
      </c>
    </row>
    <row r="24" spans="1:11" s="18" customFormat="1" ht="12.75" customHeight="1" x14ac:dyDescent="0.2">
      <c r="A24" s="70"/>
      <c r="B24" s="130" t="s">
        <v>115</v>
      </c>
      <c r="C24" s="150">
        <v>0</v>
      </c>
      <c r="D24" s="150">
        <v>13</v>
      </c>
      <c r="E24" s="150">
        <v>0</v>
      </c>
      <c r="F24" s="151">
        <v>0</v>
      </c>
      <c r="G24" s="150">
        <v>0</v>
      </c>
      <c r="H24" s="152">
        <v>277</v>
      </c>
      <c r="I24" s="150">
        <v>0</v>
      </c>
      <c r="J24" s="150">
        <v>0</v>
      </c>
      <c r="K24" s="150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46998</v>
      </c>
      <c r="D26" s="103">
        <f t="shared" ref="D26:K26" si="3">+D4+D8+D16+D24</f>
        <v>52128</v>
      </c>
      <c r="E26" s="103">
        <f t="shared" si="3"/>
        <v>43033</v>
      </c>
      <c r="F26" s="104">
        <f t="shared" si="3"/>
        <v>58998</v>
      </c>
      <c r="G26" s="103">
        <f t="shared" si="3"/>
        <v>49328</v>
      </c>
      <c r="H26" s="105">
        <f t="shared" si="3"/>
        <v>51888</v>
      </c>
      <c r="I26" s="103">
        <f t="shared" si="3"/>
        <v>58773</v>
      </c>
      <c r="J26" s="103">
        <f t="shared" si="3"/>
        <v>63580</v>
      </c>
      <c r="K26" s="103">
        <f t="shared" si="3"/>
        <v>66949.739999999991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53"/>
    <col min="27" max="16384" width="9.140625" style="108"/>
  </cols>
  <sheetData>
    <row r="1" spans="1:27" s="6" customFormat="1" ht="15.75" customHeight="1" x14ac:dyDescent="0.2">
      <c r="A1" s="1" t="s">
        <v>184</v>
      </c>
      <c r="B1" s="2"/>
      <c r="C1" s="4"/>
      <c r="D1" s="4"/>
      <c r="E1" s="4"/>
      <c r="F1" s="4"/>
      <c r="G1" s="4"/>
      <c r="H1" s="4"/>
      <c r="I1" s="4"/>
      <c r="J1" s="4"/>
      <c r="K1" s="4"/>
      <c r="Z1" s="153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48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49" t="s">
        <v>117</v>
      </c>
    </row>
    <row r="4" spans="1:27" s="18" customFormat="1" ht="12.75" customHeight="1" x14ac:dyDescent="0.2">
      <c r="A4" s="70"/>
      <c r="B4" s="171" t="s">
        <v>165</v>
      </c>
      <c r="C4" s="160">
        <v>5032</v>
      </c>
      <c r="D4" s="160">
        <v>6097</v>
      </c>
      <c r="E4" s="160">
        <v>7549</v>
      </c>
      <c r="F4" s="155">
        <v>8792</v>
      </c>
      <c r="G4" s="156">
        <v>7843</v>
      </c>
      <c r="H4" s="157">
        <v>7272</v>
      </c>
      <c r="I4" s="160">
        <v>7396</v>
      </c>
      <c r="J4" s="160">
        <v>9834</v>
      </c>
      <c r="K4" s="160">
        <v>10334.303</v>
      </c>
      <c r="Z4" s="148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166</v>
      </c>
      <c r="C5" s="160">
        <v>359</v>
      </c>
      <c r="D5" s="160">
        <v>377</v>
      </c>
      <c r="E5" s="160">
        <v>496</v>
      </c>
      <c r="F5" s="159">
        <v>424</v>
      </c>
      <c r="G5" s="160">
        <v>424</v>
      </c>
      <c r="H5" s="161">
        <v>138</v>
      </c>
      <c r="I5" s="160">
        <v>527</v>
      </c>
      <c r="J5" s="160">
        <v>449</v>
      </c>
      <c r="K5" s="160">
        <v>472.79699999999997</v>
      </c>
      <c r="Z5" s="148">
        <f t="shared" si="0"/>
        <v>1</v>
      </c>
      <c r="AA5" s="41">
        <v>8</v>
      </c>
    </row>
    <row r="6" spans="1:27" s="18" customFormat="1" ht="12.75" hidden="1" customHeight="1" x14ac:dyDescent="0.2">
      <c r="A6" s="70"/>
      <c r="B6" s="171" t="s">
        <v>0</v>
      </c>
      <c r="C6" s="160"/>
      <c r="D6" s="160"/>
      <c r="E6" s="160"/>
      <c r="F6" s="159"/>
      <c r="G6" s="160"/>
      <c r="H6" s="161"/>
      <c r="I6" s="160"/>
      <c r="J6" s="160"/>
      <c r="K6" s="160"/>
      <c r="Z6" s="148">
        <f t="shared" si="0"/>
        <v>0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60"/>
      <c r="D7" s="160"/>
      <c r="E7" s="160"/>
      <c r="F7" s="159"/>
      <c r="G7" s="160"/>
      <c r="H7" s="161"/>
      <c r="I7" s="160"/>
      <c r="J7" s="160"/>
      <c r="K7" s="160"/>
      <c r="Z7" s="148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60"/>
      <c r="D8" s="160"/>
      <c r="E8" s="160"/>
      <c r="F8" s="159"/>
      <c r="G8" s="160"/>
      <c r="H8" s="161"/>
      <c r="I8" s="160"/>
      <c r="J8" s="160"/>
      <c r="K8" s="160"/>
      <c r="Z8" s="148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60"/>
      <c r="D9" s="160"/>
      <c r="E9" s="160"/>
      <c r="F9" s="159"/>
      <c r="G9" s="160"/>
      <c r="H9" s="161"/>
      <c r="I9" s="160"/>
      <c r="J9" s="160"/>
      <c r="K9" s="160"/>
      <c r="Z9" s="148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60"/>
      <c r="D10" s="160"/>
      <c r="E10" s="160"/>
      <c r="F10" s="159"/>
      <c r="G10" s="160"/>
      <c r="H10" s="161"/>
      <c r="I10" s="160"/>
      <c r="J10" s="160"/>
      <c r="K10" s="160"/>
      <c r="Z10" s="148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60"/>
      <c r="D11" s="160"/>
      <c r="E11" s="160"/>
      <c r="F11" s="159"/>
      <c r="G11" s="160"/>
      <c r="H11" s="161"/>
      <c r="I11" s="160"/>
      <c r="J11" s="160"/>
      <c r="K11" s="160"/>
      <c r="Z11" s="148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60"/>
      <c r="D12" s="160"/>
      <c r="E12" s="160"/>
      <c r="F12" s="159"/>
      <c r="G12" s="160"/>
      <c r="H12" s="161"/>
      <c r="I12" s="160"/>
      <c r="J12" s="160"/>
      <c r="K12" s="160"/>
      <c r="Z12" s="148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60"/>
      <c r="D13" s="160"/>
      <c r="E13" s="160"/>
      <c r="F13" s="159"/>
      <c r="G13" s="160"/>
      <c r="H13" s="161"/>
      <c r="I13" s="160"/>
      <c r="J13" s="160"/>
      <c r="K13" s="160"/>
      <c r="Z13" s="148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60"/>
      <c r="D14" s="160"/>
      <c r="E14" s="160"/>
      <c r="F14" s="159"/>
      <c r="G14" s="160"/>
      <c r="H14" s="161"/>
      <c r="I14" s="160"/>
      <c r="J14" s="160"/>
      <c r="K14" s="160"/>
      <c r="Z14" s="148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60"/>
      <c r="D15" s="160"/>
      <c r="E15" s="160"/>
      <c r="F15" s="159"/>
      <c r="G15" s="160"/>
      <c r="H15" s="161"/>
      <c r="I15" s="160"/>
      <c r="J15" s="160"/>
      <c r="K15" s="160"/>
      <c r="Z15" s="148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60"/>
      <c r="D16" s="160"/>
      <c r="E16" s="160"/>
      <c r="F16" s="159"/>
      <c r="G16" s="160"/>
      <c r="H16" s="161"/>
      <c r="I16" s="160"/>
      <c r="J16" s="160"/>
      <c r="K16" s="160"/>
      <c r="Z16" s="148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60"/>
      <c r="D17" s="160"/>
      <c r="E17" s="160"/>
      <c r="F17" s="159"/>
      <c r="G17" s="160"/>
      <c r="H17" s="161"/>
      <c r="I17" s="160"/>
      <c r="J17" s="160"/>
      <c r="K17" s="160"/>
      <c r="Z17" s="148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60"/>
      <c r="D18" s="160"/>
      <c r="E18" s="160"/>
      <c r="F18" s="159"/>
      <c r="G18" s="160"/>
      <c r="H18" s="161"/>
      <c r="I18" s="160"/>
      <c r="J18" s="160"/>
      <c r="K18" s="160"/>
      <c r="Z18" s="148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5391</v>
      </c>
      <c r="D19" s="103">
        <f t="shared" ref="D19:K19" si="1">SUM(D4:D18)</f>
        <v>6474</v>
      </c>
      <c r="E19" s="103">
        <f t="shared" si="1"/>
        <v>8045</v>
      </c>
      <c r="F19" s="104">
        <f t="shared" si="1"/>
        <v>9216</v>
      </c>
      <c r="G19" s="103">
        <f t="shared" si="1"/>
        <v>8267</v>
      </c>
      <c r="H19" s="105">
        <f t="shared" si="1"/>
        <v>7410</v>
      </c>
      <c r="I19" s="103">
        <f t="shared" si="1"/>
        <v>7923</v>
      </c>
      <c r="J19" s="103">
        <f t="shared" si="1"/>
        <v>10283</v>
      </c>
      <c r="K19" s="103">
        <f t="shared" si="1"/>
        <v>10807.1</v>
      </c>
      <c r="Z19" s="148">
        <f t="shared" si="0"/>
        <v>1</v>
      </c>
    </row>
    <row r="20" spans="1:26" s="18" customFormat="1" hidden="1" x14ac:dyDescent="0.25">
      <c r="A20" s="172"/>
      <c r="Z20" s="148">
        <f t="shared" si="0"/>
        <v>0</v>
      </c>
    </row>
    <row r="21" spans="1:26" s="18" customFormat="1" x14ac:dyDescent="0.2">
      <c r="Z21" s="148"/>
    </row>
    <row r="22" spans="1:26" s="18" customFormat="1" x14ac:dyDescent="0.2">
      <c r="Z22" s="148"/>
    </row>
    <row r="23" spans="1:26" s="18" customFormat="1" x14ac:dyDescent="0.2">
      <c r="Z23" s="148"/>
    </row>
    <row r="24" spans="1:26" s="18" customFormat="1" x14ac:dyDescent="0.2">
      <c r="Z24" s="148"/>
    </row>
    <row r="25" spans="1:26" s="18" customFormat="1" x14ac:dyDescent="0.2">
      <c r="Z25" s="148"/>
    </row>
    <row r="26" spans="1:26" s="18" customFormat="1" x14ac:dyDescent="0.2">
      <c r="Z26" s="148"/>
    </row>
    <row r="27" spans="1:26" s="18" customFormat="1" x14ac:dyDescent="0.2">
      <c r="Z27" s="148"/>
    </row>
    <row r="28" spans="1:26" s="18" customFormat="1" x14ac:dyDescent="0.2">
      <c r="Z28" s="148"/>
    </row>
    <row r="29" spans="1:26" s="18" customFormat="1" x14ac:dyDescent="0.2">
      <c r="Z29" s="148"/>
    </row>
    <row r="30" spans="1:26" s="18" customFormat="1" x14ac:dyDescent="0.2">
      <c r="Z30" s="148"/>
    </row>
    <row r="31" spans="1:26" s="18" customFormat="1" x14ac:dyDescent="0.2">
      <c r="Z31" s="148"/>
    </row>
    <row r="32" spans="1:26" s="18" customFormat="1" x14ac:dyDescent="0.2">
      <c r="Z32" s="148"/>
    </row>
    <row r="33" spans="26:26" s="18" customFormat="1" x14ac:dyDescent="0.2">
      <c r="Z33" s="148"/>
    </row>
    <row r="34" spans="26:26" s="18" customFormat="1" x14ac:dyDescent="0.2">
      <c r="Z34" s="148"/>
    </row>
    <row r="35" spans="26:26" s="18" customFormat="1" x14ac:dyDescent="0.2">
      <c r="Z35" s="148"/>
    </row>
    <row r="36" spans="26:26" s="18" customFormat="1" x14ac:dyDescent="0.2">
      <c r="Z36" s="148"/>
    </row>
    <row r="37" spans="26:26" s="18" customFormat="1" x14ac:dyDescent="0.2">
      <c r="Z37" s="148"/>
    </row>
    <row r="38" spans="26:26" s="18" customFormat="1" x14ac:dyDescent="0.2">
      <c r="Z38" s="148"/>
    </row>
    <row r="39" spans="26:26" s="18" customFormat="1" x14ac:dyDescent="0.2">
      <c r="Z39" s="148"/>
    </row>
    <row r="40" spans="26:26" s="18" customFormat="1" x14ac:dyDescent="0.2">
      <c r="Z40" s="148"/>
    </row>
    <row r="41" spans="26:26" s="18" customFormat="1" x14ac:dyDescent="0.2">
      <c r="Z41" s="148"/>
    </row>
    <row r="42" spans="26:26" s="18" customFormat="1" x14ac:dyDescent="0.2">
      <c r="Z42" s="148"/>
    </row>
    <row r="43" spans="26:26" s="18" customFormat="1" x14ac:dyDescent="0.2">
      <c r="Z43" s="148"/>
    </row>
    <row r="44" spans="26:26" s="18" customFormat="1" x14ac:dyDescent="0.2">
      <c r="Z44" s="148"/>
    </row>
    <row r="45" spans="26:26" s="18" customFormat="1" x14ac:dyDescent="0.2">
      <c r="Z45" s="148"/>
    </row>
    <row r="46" spans="26:26" s="18" customFormat="1" x14ac:dyDescent="0.2">
      <c r="Z46" s="148"/>
    </row>
    <row r="47" spans="26:26" s="18" customFormat="1" x14ac:dyDescent="0.2">
      <c r="Z47" s="148"/>
    </row>
    <row r="48" spans="26:26" s="18" customFormat="1" x14ac:dyDescent="0.2">
      <c r="Z48" s="148"/>
    </row>
    <row r="49" spans="26:26" s="18" customFormat="1" x14ac:dyDescent="0.2">
      <c r="Z49" s="148"/>
    </row>
    <row r="50" spans="26:26" s="18" customFormat="1" x14ac:dyDescent="0.2">
      <c r="Z50" s="148"/>
    </row>
    <row r="51" spans="26:26" s="18" customFormat="1" x14ac:dyDescent="0.2">
      <c r="Z51" s="148"/>
    </row>
    <row r="52" spans="26:26" s="18" customFormat="1" x14ac:dyDescent="0.2">
      <c r="Z52" s="148"/>
    </row>
    <row r="53" spans="26:26" s="18" customFormat="1" x14ac:dyDescent="0.2">
      <c r="Z53" s="148"/>
    </row>
    <row r="54" spans="26:26" s="18" customFormat="1" x14ac:dyDescent="0.2">
      <c r="Z54" s="148"/>
    </row>
    <row r="55" spans="26:26" s="18" customFormat="1" x14ac:dyDescent="0.2">
      <c r="Z55" s="148"/>
    </row>
    <row r="56" spans="26:26" s="18" customFormat="1" x14ac:dyDescent="0.2">
      <c r="Z56" s="148"/>
    </row>
    <row r="57" spans="26:26" s="18" customFormat="1" x14ac:dyDescent="0.2">
      <c r="Z57" s="148"/>
    </row>
    <row r="58" spans="26:26" s="18" customFormat="1" x14ac:dyDescent="0.2">
      <c r="Z58" s="148"/>
    </row>
    <row r="59" spans="26:26" s="18" customFormat="1" x14ac:dyDescent="0.2">
      <c r="Z59" s="148"/>
    </row>
    <row r="60" spans="26:26" s="18" customFormat="1" x14ac:dyDescent="0.2">
      <c r="Z60" s="148"/>
    </row>
    <row r="61" spans="26:26" s="18" customFormat="1" x14ac:dyDescent="0.2">
      <c r="Z61" s="148"/>
    </row>
    <row r="62" spans="26:26" s="18" customFormat="1" x14ac:dyDescent="0.2">
      <c r="Z62" s="148"/>
    </row>
    <row r="63" spans="26:26" s="18" customFormat="1" x14ac:dyDescent="0.2">
      <c r="Z63" s="148"/>
    </row>
    <row r="64" spans="26:26" s="18" customFormat="1" x14ac:dyDescent="0.2">
      <c r="Z64" s="148"/>
    </row>
    <row r="65" spans="26:26" s="18" customFormat="1" x14ac:dyDescent="0.2">
      <c r="Z65" s="148"/>
    </row>
    <row r="66" spans="26:26" s="18" customFormat="1" x14ac:dyDescent="0.2">
      <c r="Z66" s="148"/>
    </row>
    <row r="67" spans="26:26" s="18" customFormat="1" x14ac:dyDescent="0.2">
      <c r="Z67" s="148"/>
    </row>
    <row r="68" spans="26:26" s="18" customFormat="1" x14ac:dyDescent="0.2">
      <c r="Z68" s="148"/>
    </row>
    <row r="69" spans="26:26" s="18" customFormat="1" x14ac:dyDescent="0.2">
      <c r="Z69" s="148"/>
    </row>
    <row r="70" spans="26:26" s="18" customFormat="1" x14ac:dyDescent="0.2">
      <c r="Z70" s="148"/>
    </row>
    <row r="71" spans="26:26" s="18" customFormat="1" x14ac:dyDescent="0.2">
      <c r="Z71" s="148"/>
    </row>
    <row r="72" spans="26:26" s="18" customFormat="1" x14ac:dyDescent="0.2">
      <c r="Z72" s="148"/>
    </row>
    <row r="73" spans="26:26" s="18" customFormat="1" x14ac:dyDescent="0.2">
      <c r="Z73" s="148"/>
    </row>
    <row r="74" spans="26:26" s="18" customFormat="1" x14ac:dyDescent="0.2">
      <c r="Z74" s="148"/>
    </row>
    <row r="75" spans="26:26" s="18" customFormat="1" x14ac:dyDescent="0.2">
      <c r="Z75" s="148"/>
    </row>
    <row r="76" spans="26:26" s="18" customFormat="1" x14ac:dyDescent="0.2">
      <c r="Z76" s="148"/>
    </row>
    <row r="77" spans="26:26" s="18" customFormat="1" x14ac:dyDescent="0.2">
      <c r="Z77" s="148"/>
    </row>
    <row r="78" spans="26:26" s="18" customFormat="1" x14ac:dyDescent="0.2">
      <c r="Z78" s="148"/>
    </row>
    <row r="79" spans="26:26" s="18" customFormat="1" x14ac:dyDescent="0.2">
      <c r="Z79" s="148"/>
    </row>
    <row r="80" spans="26:26" s="18" customFormat="1" x14ac:dyDescent="0.2">
      <c r="Z80" s="148"/>
    </row>
    <row r="81" spans="26:26" s="18" customFormat="1" x14ac:dyDescent="0.2">
      <c r="Z81" s="148"/>
    </row>
    <row r="82" spans="26:26" s="18" customFormat="1" x14ac:dyDescent="0.2">
      <c r="Z82" s="148"/>
    </row>
    <row r="83" spans="26:26" s="18" customFormat="1" x14ac:dyDescent="0.2">
      <c r="Z83" s="148"/>
    </row>
    <row r="84" spans="26:26" s="18" customFormat="1" x14ac:dyDescent="0.2">
      <c r="Z84" s="148"/>
    </row>
    <row r="85" spans="26:26" s="18" customFormat="1" x14ac:dyDescent="0.2">
      <c r="Z85" s="148"/>
    </row>
    <row r="86" spans="26:26" s="18" customFormat="1" x14ac:dyDescent="0.2">
      <c r="Z86" s="148"/>
    </row>
    <row r="87" spans="26:26" s="18" customFormat="1" x14ac:dyDescent="0.2">
      <c r="Z87" s="148"/>
    </row>
    <row r="88" spans="26:26" s="18" customFormat="1" x14ac:dyDescent="0.2">
      <c r="Z88" s="148"/>
    </row>
    <row r="89" spans="26:26" s="18" customFormat="1" x14ac:dyDescent="0.2">
      <c r="Z89" s="148"/>
    </row>
    <row r="90" spans="26:26" s="18" customFormat="1" x14ac:dyDescent="0.2">
      <c r="Z90" s="148"/>
    </row>
    <row r="91" spans="26:26" s="18" customFormat="1" x14ac:dyDescent="0.2">
      <c r="Z91" s="148"/>
    </row>
    <row r="92" spans="26:26" s="18" customFormat="1" x14ac:dyDescent="0.2">
      <c r="Z92" s="148"/>
    </row>
    <row r="93" spans="26:26" s="18" customFormat="1" x14ac:dyDescent="0.2">
      <c r="Z93" s="148"/>
    </row>
    <row r="94" spans="26:26" s="18" customFormat="1" x14ac:dyDescent="0.2">
      <c r="Z94" s="148"/>
    </row>
    <row r="95" spans="26:26" s="18" customFormat="1" x14ac:dyDescent="0.2">
      <c r="Z95" s="148"/>
    </row>
    <row r="96" spans="26:26" s="18" customFormat="1" x14ac:dyDescent="0.2">
      <c r="Z96" s="148"/>
    </row>
    <row r="97" spans="26:26" s="18" customFormat="1" x14ac:dyDescent="0.2">
      <c r="Z97" s="148"/>
    </row>
    <row r="98" spans="26:26" s="18" customFormat="1" x14ac:dyDescent="0.2">
      <c r="Z98" s="148"/>
    </row>
    <row r="99" spans="26:26" s="18" customFormat="1" x14ac:dyDescent="0.2">
      <c r="Z99" s="148"/>
    </row>
    <row r="100" spans="26:26" s="18" customFormat="1" x14ac:dyDescent="0.2">
      <c r="Z100" s="148"/>
    </row>
    <row r="101" spans="26:26" s="18" customFormat="1" x14ac:dyDescent="0.2">
      <c r="Z101" s="148"/>
    </row>
    <row r="102" spans="26:26" s="18" customFormat="1" x14ac:dyDescent="0.2">
      <c r="Z102" s="148"/>
    </row>
    <row r="103" spans="26:26" s="18" customFormat="1" x14ac:dyDescent="0.2">
      <c r="Z103" s="148"/>
    </row>
    <row r="104" spans="26:26" s="18" customFormat="1" x14ac:dyDescent="0.2">
      <c r="Z104" s="148"/>
    </row>
    <row r="105" spans="26:26" s="18" customFormat="1" x14ac:dyDescent="0.2">
      <c r="Z105" s="148"/>
    </row>
    <row r="106" spans="26:26" s="18" customFormat="1" x14ac:dyDescent="0.2">
      <c r="Z106" s="148"/>
    </row>
    <row r="107" spans="26:26" s="18" customFormat="1" x14ac:dyDescent="0.2">
      <c r="Z107" s="148"/>
    </row>
    <row r="108" spans="26:26" s="18" customFormat="1" x14ac:dyDescent="0.2">
      <c r="Z108" s="148"/>
    </row>
    <row r="109" spans="26:26" s="18" customFormat="1" x14ac:dyDescent="0.2">
      <c r="Z109" s="148"/>
    </row>
    <row r="110" spans="26:26" s="18" customFormat="1" x14ac:dyDescent="0.2">
      <c r="Z110" s="148"/>
    </row>
    <row r="111" spans="26:26" s="18" customFormat="1" x14ac:dyDescent="0.2">
      <c r="Z111" s="148"/>
    </row>
    <row r="112" spans="26:26" s="18" customFormat="1" x14ac:dyDescent="0.2">
      <c r="Z112" s="148"/>
    </row>
    <row r="113" spans="26:26" s="18" customFormat="1" x14ac:dyDescent="0.2">
      <c r="Z113" s="148"/>
    </row>
    <row r="114" spans="26:26" s="18" customFormat="1" x14ac:dyDescent="0.2">
      <c r="Z114" s="148"/>
    </row>
    <row r="115" spans="26:26" s="18" customFormat="1" x14ac:dyDescent="0.2">
      <c r="Z115" s="148"/>
    </row>
    <row r="116" spans="26:26" s="18" customFormat="1" x14ac:dyDescent="0.2">
      <c r="Z116" s="148"/>
    </row>
    <row r="117" spans="26:26" s="18" customFormat="1" x14ac:dyDescent="0.2">
      <c r="Z117" s="148"/>
    </row>
    <row r="118" spans="26:26" s="18" customFormat="1" x14ac:dyDescent="0.2">
      <c r="Z118" s="148"/>
    </row>
    <row r="119" spans="26:26" s="18" customFormat="1" x14ac:dyDescent="0.2">
      <c r="Z119" s="148"/>
    </row>
    <row r="120" spans="26:26" s="18" customFormat="1" x14ac:dyDescent="0.2">
      <c r="Z120" s="148"/>
    </row>
    <row r="121" spans="26:26" s="18" customFormat="1" x14ac:dyDescent="0.2">
      <c r="Z121" s="148"/>
    </row>
    <row r="122" spans="26:26" s="18" customFormat="1" x14ac:dyDescent="0.2">
      <c r="Z122" s="148"/>
    </row>
    <row r="123" spans="26:26" s="18" customFormat="1" x14ac:dyDescent="0.2">
      <c r="Z123" s="148"/>
    </row>
    <row r="124" spans="26:26" s="18" customFormat="1" x14ac:dyDescent="0.2">
      <c r="Z124" s="148"/>
    </row>
    <row r="125" spans="26:26" s="18" customFormat="1" x14ac:dyDescent="0.2">
      <c r="Z125" s="148"/>
    </row>
    <row r="126" spans="26:26" s="18" customFormat="1" x14ac:dyDescent="0.2">
      <c r="Z126" s="148"/>
    </row>
    <row r="127" spans="26:26" s="18" customFormat="1" x14ac:dyDescent="0.2">
      <c r="Z127" s="148"/>
    </row>
    <row r="128" spans="26:26" s="18" customFormat="1" x14ac:dyDescent="0.2">
      <c r="Z128" s="148"/>
    </row>
    <row r="129" spans="26:26" s="18" customFormat="1" x14ac:dyDescent="0.2">
      <c r="Z129" s="148"/>
    </row>
    <row r="130" spans="26:26" s="18" customFormat="1" x14ac:dyDescent="0.2">
      <c r="Z130" s="148"/>
    </row>
    <row r="131" spans="26:26" s="18" customFormat="1" x14ac:dyDescent="0.2">
      <c r="Z131" s="148"/>
    </row>
    <row r="132" spans="26:26" s="18" customFormat="1" x14ac:dyDescent="0.2">
      <c r="Z132" s="148"/>
    </row>
    <row r="133" spans="26:26" s="18" customFormat="1" x14ac:dyDescent="0.2">
      <c r="Z133" s="148"/>
    </row>
    <row r="134" spans="26:26" s="18" customFormat="1" x14ac:dyDescent="0.2">
      <c r="Z134" s="148"/>
    </row>
    <row r="135" spans="26:26" s="18" customFormat="1" x14ac:dyDescent="0.2">
      <c r="Z135" s="148"/>
    </row>
    <row r="136" spans="26:26" s="18" customFormat="1" x14ac:dyDescent="0.2">
      <c r="Z136" s="148"/>
    </row>
    <row r="137" spans="26:26" s="18" customFormat="1" x14ac:dyDescent="0.2">
      <c r="Z137" s="148"/>
    </row>
    <row r="138" spans="26:26" s="18" customFormat="1" x14ac:dyDescent="0.2">
      <c r="Z138" s="148"/>
    </row>
    <row r="139" spans="26:26" s="18" customFormat="1" x14ac:dyDescent="0.2">
      <c r="Z139" s="148"/>
    </row>
    <row r="140" spans="26:26" s="18" customFormat="1" x14ac:dyDescent="0.2">
      <c r="Z140" s="148"/>
    </row>
    <row r="141" spans="26:26" s="18" customFormat="1" x14ac:dyDescent="0.2">
      <c r="Z141" s="148"/>
    </row>
    <row r="142" spans="26:26" s="18" customFormat="1" x14ac:dyDescent="0.2">
      <c r="Z142" s="148"/>
    </row>
    <row r="143" spans="26:26" s="18" customFormat="1" x14ac:dyDescent="0.2">
      <c r="Z143" s="148"/>
    </row>
    <row r="144" spans="26:26" s="18" customFormat="1" x14ac:dyDescent="0.2">
      <c r="Z144" s="148"/>
    </row>
    <row r="145" spans="26:26" s="18" customFormat="1" x14ac:dyDescent="0.2">
      <c r="Z145" s="148"/>
    </row>
    <row r="146" spans="26:26" s="18" customFormat="1" x14ac:dyDescent="0.2">
      <c r="Z146" s="148"/>
    </row>
    <row r="147" spans="26:26" s="18" customFormat="1" x14ac:dyDescent="0.2">
      <c r="Z147" s="148"/>
    </row>
    <row r="148" spans="26:26" s="18" customFormat="1" x14ac:dyDescent="0.2">
      <c r="Z148" s="148"/>
    </row>
    <row r="149" spans="26:26" s="18" customFormat="1" x14ac:dyDescent="0.2">
      <c r="Z149" s="148"/>
    </row>
    <row r="150" spans="26:26" s="18" customFormat="1" x14ac:dyDescent="0.2">
      <c r="Z150" s="148"/>
    </row>
    <row r="151" spans="26:26" s="18" customFormat="1" x14ac:dyDescent="0.2">
      <c r="Z151" s="148"/>
    </row>
    <row r="152" spans="26:26" s="18" customFormat="1" x14ac:dyDescent="0.2">
      <c r="Z152" s="148"/>
    </row>
    <row r="153" spans="26:26" s="18" customFormat="1" x14ac:dyDescent="0.2">
      <c r="Z153" s="148"/>
    </row>
    <row r="154" spans="26:26" s="18" customFormat="1" x14ac:dyDescent="0.2">
      <c r="Z154" s="148"/>
    </row>
    <row r="155" spans="26:26" s="18" customFormat="1" x14ac:dyDescent="0.2">
      <c r="Z155" s="148"/>
    </row>
    <row r="156" spans="26:26" s="18" customFormat="1" x14ac:dyDescent="0.2">
      <c r="Z156" s="148"/>
    </row>
    <row r="157" spans="26:26" s="18" customFormat="1" x14ac:dyDescent="0.2">
      <c r="Z157" s="148"/>
    </row>
    <row r="158" spans="26:26" s="18" customFormat="1" x14ac:dyDescent="0.2">
      <c r="Z158" s="148"/>
    </row>
    <row r="159" spans="26:26" s="18" customFormat="1" x14ac:dyDescent="0.2">
      <c r="Z159" s="148"/>
    </row>
    <row r="160" spans="26:26" s="18" customFormat="1" x14ac:dyDescent="0.2">
      <c r="Z160" s="148"/>
    </row>
    <row r="161" spans="26:26" s="18" customFormat="1" x14ac:dyDescent="0.2">
      <c r="Z161" s="148"/>
    </row>
    <row r="162" spans="26:26" s="18" customFormat="1" x14ac:dyDescent="0.2">
      <c r="Z162" s="148"/>
    </row>
    <row r="163" spans="26:26" s="18" customFormat="1" x14ac:dyDescent="0.2">
      <c r="Z163" s="148"/>
    </row>
    <row r="164" spans="26:26" s="18" customFormat="1" x14ac:dyDescent="0.2">
      <c r="Z164" s="148"/>
    </row>
    <row r="165" spans="26:26" s="18" customFormat="1" x14ac:dyDescent="0.2">
      <c r="Z165" s="148"/>
    </row>
    <row r="166" spans="26:26" s="18" customFormat="1" x14ac:dyDescent="0.2">
      <c r="Z166" s="148"/>
    </row>
    <row r="167" spans="26:26" s="18" customFormat="1" x14ac:dyDescent="0.2">
      <c r="Z167" s="148"/>
    </row>
    <row r="168" spans="26:26" s="18" customFormat="1" x14ac:dyDescent="0.2">
      <c r="Z168" s="148"/>
    </row>
    <row r="169" spans="26:26" s="18" customFormat="1" x14ac:dyDescent="0.2">
      <c r="Z169" s="148"/>
    </row>
    <row r="170" spans="26:26" s="18" customFormat="1" x14ac:dyDescent="0.2">
      <c r="Z170" s="148"/>
    </row>
    <row r="171" spans="26:26" s="18" customFormat="1" x14ac:dyDescent="0.2">
      <c r="Z171" s="148"/>
    </row>
    <row r="172" spans="26:26" s="18" customFormat="1" x14ac:dyDescent="0.2">
      <c r="Z172" s="148"/>
    </row>
    <row r="173" spans="26:26" s="18" customFormat="1" x14ac:dyDescent="0.2">
      <c r="Z173" s="148"/>
    </row>
    <row r="174" spans="26:26" s="18" customFormat="1" x14ac:dyDescent="0.2">
      <c r="Z174" s="148"/>
    </row>
    <row r="175" spans="26:26" s="18" customFormat="1" x14ac:dyDescent="0.2">
      <c r="Z175" s="148"/>
    </row>
    <row r="176" spans="26:26" s="18" customFormat="1" x14ac:dyDescent="0.2">
      <c r="Z176" s="148"/>
    </row>
    <row r="177" spans="26:26" s="18" customFormat="1" x14ac:dyDescent="0.2">
      <c r="Z177" s="148"/>
    </row>
    <row r="178" spans="26:26" s="18" customFormat="1" x14ac:dyDescent="0.2">
      <c r="Z178" s="148"/>
    </row>
    <row r="179" spans="26:26" s="18" customFormat="1" x14ac:dyDescent="0.2">
      <c r="Z179" s="148"/>
    </row>
    <row r="180" spans="26:26" s="18" customFormat="1" x14ac:dyDescent="0.2">
      <c r="Z180" s="148"/>
    </row>
    <row r="181" spans="26:26" s="18" customFormat="1" x14ac:dyDescent="0.2">
      <c r="Z181" s="148"/>
    </row>
    <row r="182" spans="26:26" s="18" customFormat="1" x14ac:dyDescent="0.2">
      <c r="Z182" s="148"/>
    </row>
    <row r="183" spans="26:26" s="18" customFormat="1" x14ac:dyDescent="0.2">
      <c r="Z183" s="148"/>
    </row>
    <row r="184" spans="26:26" s="18" customFormat="1" x14ac:dyDescent="0.2">
      <c r="Z184" s="148"/>
    </row>
    <row r="185" spans="26:26" s="18" customFormat="1" x14ac:dyDescent="0.2">
      <c r="Z185" s="148"/>
    </row>
    <row r="186" spans="26:26" s="18" customFormat="1" x14ac:dyDescent="0.2">
      <c r="Z186" s="148"/>
    </row>
    <row r="187" spans="26:26" s="18" customFormat="1" x14ac:dyDescent="0.2">
      <c r="Z187" s="148"/>
    </row>
    <row r="188" spans="26:26" s="18" customFormat="1" x14ac:dyDescent="0.2">
      <c r="Z188" s="148"/>
    </row>
    <row r="189" spans="26:26" s="18" customFormat="1" x14ac:dyDescent="0.2">
      <c r="Z189" s="148"/>
    </row>
    <row r="190" spans="26:26" s="18" customFormat="1" x14ac:dyDescent="0.2">
      <c r="Z190" s="148"/>
    </row>
    <row r="191" spans="26:26" s="18" customFormat="1" x14ac:dyDescent="0.2">
      <c r="Z191" s="148"/>
    </row>
    <row r="192" spans="26:26" s="18" customFormat="1" x14ac:dyDescent="0.2">
      <c r="Z192" s="148"/>
    </row>
    <row r="193" spans="26:26" s="18" customFormat="1" x14ac:dyDescent="0.2">
      <c r="Z193" s="148"/>
    </row>
    <row r="194" spans="26:26" s="18" customFormat="1" x14ac:dyDescent="0.2">
      <c r="Z194" s="148"/>
    </row>
    <row r="195" spans="26:26" s="18" customFormat="1" x14ac:dyDescent="0.2">
      <c r="Z195" s="148"/>
    </row>
    <row r="196" spans="26:26" s="18" customFormat="1" x14ac:dyDescent="0.2">
      <c r="Z196" s="148"/>
    </row>
    <row r="197" spans="26:26" s="18" customFormat="1" x14ac:dyDescent="0.2">
      <c r="Z197" s="148"/>
    </row>
    <row r="198" spans="26:26" s="18" customFormat="1" x14ac:dyDescent="0.2">
      <c r="Z198" s="148"/>
    </row>
    <row r="199" spans="26:26" s="18" customFormat="1" x14ac:dyDescent="0.2">
      <c r="Z199" s="148"/>
    </row>
    <row r="200" spans="26:26" s="18" customFormat="1" x14ac:dyDescent="0.2">
      <c r="Z200" s="148"/>
    </row>
    <row r="201" spans="26:26" s="18" customFormat="1" x14ac:dyDescent="0.2">
      <c r="Z201" s="148"/>
    </row>
    <row r="202" spans="26:26" s="18" customFormat="1" x14ac:dyDescent="0.2">
      <c r="Z202" s="148"/>
    </row>
    <row r="203" spans="26:26" s="18" customFormat="1" x14ac:dyDescent="0.2">
      <c r="Z203" s="148"/>
    </row>
    <row r="204" spans="26:26" s="18" customFormat="1" x14ac:dyDescent="0.2">
      <c r="Z204" s="148"/>
    </row>
    <row r="205" spans="26:26" s="18" customFormat="1" x14ac:dyDescent="0.2">
      <c r="Z205" s="148"/>
    </row>
    <row r="206" spans="26:26" s="18" customFormat="1" x14ac:dyDescent="0.2">
      <c r="Z206" s="148"/>
    </row>
    <row r="207" spans="26:26" s="18" customFormat="1" x14ac:dyDescent="0.2">
      <c r="Z207" s="148"/>
    </row>
    <row r="208" spans="26:26" s="18" customFormat="1" x14ac:dyDescent="0.2">
      <c r="Z208" s="148"/>
    </row>
    <row r="209" spans="26:26" s="18" customFormat="1" x14ac:dyDescent="0.2">
      <c r="Z209" s="148"/>
    </row>
    <row r="210" spans="26:26" s="18" customFormat="1" x14ac:dyDescent="0.2">
      <c r="Z210" s="148"/>
    </row>
    <row r="211" spans="26:26" s="18" customFormat="1" x14ac:dyDescent="0.2">
      <c r="Z211" s="148"/>
    </row>
    <row r="212" spans="26:26" s="18" customFormat="1" x14ac:dyDescent="0.2">
      <c r="Z212" s="148"/>
    </row>
    <row r="213" spans="26:26" s="18" customFormat="1" x14ac:dyDescent="0.2">
      <c r="Z213" s="148"/>
    </row>
    <row r="214" spans="26:26" s="18" customFormat="1" x14ac:dyDescent="0.2">
      <c r="Z214" s="148"/>
    </row>
    <row r="215" spans="26:26" s="18" customFormat="1" x14ac:dyDescent="0.2">
      <c r="Z215" s="148"/>
    </row>
    <row r="216" spans="26:26" s="18" customFormat="1" x14ac:dyDescent="0.2">
      <c r="Z216" s="148"/>
    </row>
    <row r="217" spans="26:26" s="18" customFormat="1" x14ac:dyDescent="0.2">
      <c r="Z217" s="148"/>
    </row>
    <row r="218" spans="26:26" s="18" customFormat="1" x14ac:dyDescent="0.2">
      <c r="Z218" s="148"/>
    </row>
    <row r="219" spans="26:26" s="18" customFormat="1" x14ac:dyDescent="0.2">
      <c r="Z219" s="148"/>
    </row>
    <row r="220" spans="26:26" s="18" customFormat="1" x14ac:dyDescent="0.2">
      <c r="Z220" s="148"/>
    </row>
    <row r="221" spans="26:26" s="18" customFormat="1" x14ac:dyDescent="0.2">
      <c r="Z221" s="148"/>
    </row>
    <row r="222" spans="26:26" s="18" customFormat="1" x14ac:dyDescent="0.2">
      <c r="Z222" s="148"/>
    </row>
    <row r="223" spans="26:26" s="18" customFormat="1" x14ac:dyDescent="0.2">
      <c r="Z223" s="148"/>
    </row>
    <row r="224" spans="26:26" s="18" customFormat="1" x14ac:dyDescent="0.2">
      <c r="Z224" s="148"/>
    </row>
    <row r="225" spans="26:26" s="18" customFormat="1" x14ac:dyDescent="0.2">
      <c r="Z225" s="148"/>
    </row>
    <row r="226" spans="26:26" s="18" customFormat="1" x14ac:dyDescent="0.2">
      <c r="Z226" s="148"/>
    </row>
    <row r="227" spans="26:26" s="18" customFormat="1" x14ac:dyDescent="0.2">
      <c r="Z227" s="148"/>
    </row>
    <row r="228" spans="26:26" s="18" customFormat="1" x14ac:dyDescent="0.2">
      <c r="Z228" s="148"/>
    </row>
    <row r="229" spans="26:26" s="18" customFormat="1" x14ac:dyDescent="0.2">
      <c r="Z229" s="148"/>
    </row>
    <row r="230" spans="26:26" s="18" customFormat="1" x14ac:dyDescent="0.2">
      <c r="Z230" s="148"/>
    </row>
    <row r="231" spans="26:26" s="18" customFormat="1" x14ac:dyDescent="0.2">
      <c r="Z231" s="153"/>
    </row>
    <row r="232" spans="26:26" s="18" customFormat="1" x14ac:dyDescent="0.2">
      <c r="Z232" s="153"/>
    </row>
    <row r="233" spans="26:26" s="18" customFormat="1" x14ac:dyDescent="0.2">
      <c r="Z233" s="153"/>
    </row>
    <row r="234" spans="26:26" s="18" customFormat="1" x14ac:dyDescent="0.2">
      <c r="Z234" s="153"/>
    </row>
    <row r="235" spans="26:26" s="18" customFormat="1" x14ac:dyDescent="0.2">
      <c r="Z235" s="153"/>
    </row>
    <row r="236" spans="26:26" s="18" customFormat="1" x14ac:dyDescent="0.2">
      <c r="Z236" s="153"/>
    </row>
    <row r="237" spans="26:26" s="18" customFormat="1" x14ac:dyDescent="0.2">
      <c r="Z237" s="153"/>
    </row>
    <row r="238" spans="26:26" s="18" customFormat="1" x14ac:dyDescent="0.2">
      <c r="Z238" s="153"/>
    </row>
    <row r="239" spans="26:26" s="18" customFormat="1" x14ac:dyDescent="0.2">
      <c r="Z239" s="153"/>
    </row>
    <row r="240" spans="26:26" s="18" customFormat="1" x14ac:dyDescent="0.2">
      <c r="Z240" s="153"/>
    </row>
    <row r="241" spans="26:26" s="18" customFormat="1" x14ac:dyDescent="0.2">
      <c r="Z241" s="153"/>
    </row>
    <row r="242" spans="26:26" s="18" customFormat="1" x14ac:dyDescent="0.2">
      <c r="Z242" s="153"/>
    </row>
    <row r="243" spans="26:26" s="18" customFormat="1" x14ac:dyDescent="0.2">
      <c r="Z243" s="153"/>
    </row>
    <row r="244" spans="26:26" s="18" customFormat="1" x14ac:dyDescent="0.2">
      <c r="Z244" s="153"/>
    </row>
    <row r="245" spans="26:26" s="18" customFormat="1" x14ac:dyDescent="0.2">
      <c r="Z245" s="153"/>
    </row>
    <row r="246" spans="26:26" s="18" customFormat="1" x14ac:dyDescent="0.2">
      <c r="Z246" s="153"/>
    </row>
    <row r="247" spans="26:26" s="18" customFormat="1" x14ac:dyDescent="0.2">
      <c r="Z247" s="153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185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50">
        <f>SUM(C5:C7)</f>
        <v>5369</v>
      </c>
      <c r="D4" s="150">
        <f t="shared" ref="D4:K4" si="0">SUM(D5:D7)</f>
        <v>6394</v>
      </c>
      <c r="E4" s="150">
        <f t="shared" si="0"/>
        <v>8045</v>
      </c>
      <c r="F4" s="151">
        <f t="shared" si="0"/>
        <v>9216</v>
      </c>
      <c r="G4" s="150">
        <f t="shared" si="0"/>
        <v>8267</v>
      </c>
      <c r="H4" s="152">
        <f t="shared" si="0"/>
        <v>7410</v>
      </c>
      <c r="I4" s="150">
        <f t="shared" si="0"/>
        <v>7923</v>
      </c>
      <c r="J4" s="150">
        <f t="shared" si="0"/>
        <v>10283</v>
      </c>
      <c r="K4" s="150">
        <f t="shared" si="0"/>
        <v>10807.099999999999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5">
        <v>4297</v>
      </c>
      <c r="D5" s="156">
        <v>5576</v>
      </c>
      <c r="E5" s="156">
        <v>6982</v>
      </c>
      <c r="F5" s="155">
        <v>7974</v>
      </c>
      <c r="G5" s="156">
        <v>7255</v>
      </c>
      <c r="H5" s="157">
        <v>6583</v>
      </c>
      <c r="I5" s="156">
        <v>7291</v>
      </c>
      <c r="J5" s="156">
        <v>9155</v>
      </c>
      <c r="K5" s="157">
        <v>9619.3159999999989</v>
      </c>
      <c r="AA5" s="41">
        <v>8</v>
      </c>
    </row>
    <row r="6" spans="1:27" s="18" customFormat="1" ht="12.75" customHeight="1" x14ac:dyDescent="0.25">
      <c r="A6" s="64"/>
      <c r="B6" s="114" t="s">
        <v>45</v>
      </c>
      <c r="C6" s="159">
        <v>1072</v>
      </c>
      <c r="D6" s="160">
        <v>818</v>
      </c>
      <c r="E6" s="160">
        <v>1063</v>
      </c>
      <c r="F6" s="159">
        <v>1242</v>
      </c>
      <c r="G6" s="160">
        <v>1012</v>
      </c>
      <c r="H6" s="161">
        <v>827</v>
      </c>
      <c r="I6" s="160">
        <v>632</v>
      </c>
      <c r="J6" s="160">
        <v>1128</v>
      </c>
      <c r="K6" s="161">
        <v>1187.7839999999999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62">
        <v>0</v>
      </c>
      <c r="D7" s="163">
        <v>0</v>
      </c>
      <c r="E7" s="163">
        <v>0</v>
      </c>
      <c r="F7" s="162">
        <v>0</v>
      </c>
      <c r="G7" s="163">
        <v>0</v>
      </c>
      <c r="H7" s="164">
        <v>0</v>
      </c>
      <c r="I7" s="163">
        <v>0</v>
      </c>
      <c r="J7" s="163">
        <v>0</v>
      </c>
      <c r="K7" s="164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50">
        <f>SUM(C9:C15)</f>
        <v>0</v>
      </c>
      <c r="D8" s="150">
        <f t="shared" ref="D8:K8" si="1">SUM(D9:D15)</f>
        <v>0</v>
      </c>
      <c r="E8" s="150">
        <f t="shared" si="1"/>
        <v>0</v>
      </c>
      <c r="F8" s="151">
        <f t="shared" si="1"/>
        <v>0</v>
      </c>
      <c r="G8" s="150">
        <f t="shared" si="1"/>
        <v>0</v>
      </c>
      <c r="H8" s="152">
        <f t="shared" si="1"/>
        <v>0</v>
      </c>
      <c r="I8" s="150">
        <f t="shared" si="1"/>
        <v>0</v>
      </c>
      <c r="J8" s="150">
        <f t="shared" si="1"/>
        <v>0</v>
      </c>
      <c r="K8" s="150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5">
        <v>0</v>
      </c>
      <c r="D9" s="156">
        <v>0</v>
      </c>
      <c r="E9" s="156">
        <v>0</v>
      </c>
      <c r="F9" s="155">
        <v>0</v>
      </c>
      <c r="G9" s="156">
        <v>0</v>
      </c>
      <c r="H9" s="157">
        <v>0</v>
      </c>
      <c r="I9" s="156">
        <v>0</v>
      </c>
      <c r="J9" s="156">
        <v>0</v>
      </c>
      <c r="K9" s="157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9">
        <v>0</v>
      </c>
      <c r="D10" s="160">
        <v>0</v>
      </c>
      <c r="E10" s="160">
        <v>0</v>
      </c>
      <c r="F10" s="159">
        <v>0</v>
      </c>
      <c r="G10" s="160">
        <v>0</v>
      </c>
      <c r="H10" s="161">
        <v>0</v>
      </c>
      <c r="I10" s="160">
        <v>0</v>
      </c>
      <c r="J10" s="160">
        <v>0</v>
      </c>
      <c r="K10" s="161">
        <v>0</v>
      </c>
    </row>
    <row r="11" spans="1:27" s="18" customFormat="1" ht="12.75" customHeight="1" x14ac:dyDescent="0.2">
      <c r="A11" s="70"/>
      <c r="B11" s="114" t="s">
        <v>26</v>
      </c>
      <c r="C11" s="159">
        <v>0</v>
      </c>
      <c r="D11" s="160">
        <v>0</v>
      </c>
      <c r="E11" s="160">
        <v>0</v>
      </c>
      <c r="F11" s="159">
        <v>0</v>
      </c>
      <c r="G11" s="160">
        <v>0</v>
      </c>
      <c r="H11" s="161">
        <v>0</v>
      </c>
      <c r="I11" s="160">
        <v>0</v>
      </c>
      <c r="J11" s="160">
        <v>0</v>
      </c>
      <c r="K11" s="161">
        <v>0</v>
      </c>
    </row>
    <row r="12" spans="1:27" s="18" customFormat="1" ht="12.75" customHeight="1" x14ac:dyDescent="0.25">
      <c r="A12" s="64"/>
      <c r="B12" s="114" t="s">
        <v>95</v>
      </c>
      <c r="C12" s="159">
        <v>0</v>
      </c>
      <c r="D12" s="160">
        <v>0</v>
      </c>
      <c r="E12" s="160">
        <v>0</v>
      </c>
      <c r="F12" s="159">
        <v>0</v>
      </c>
      <c r="G12" s="160">
        <v>0</v>
      </c>
      <c r="H12" s="161">
        <v>0</v>
      </c>
      <c r="I12" s="160">
        <v>0</v>
      </c>
      <c r="J12" s="160">
        <v>0</v>
      </c>
      <c r="K12" s="161">
        <v>0</v>
      </c>
    </row>
    <row r="13" spans="1:27" s="18" customFormat="1" ht="12.75" customHeight="1" x14ac:dyDescent="0.2">
      <c r="A13" s="70"/>
      <c r="B13" s="114" t="s">
        <v>29</v>
      </c>
      <c r="C13" s="159">
        <v>0</v>
      </c>
      <c r="D13" s="160">
        <v>0</v>
      </c>
      <c r="E13" s="160">
        <v>0</v>
      </c>
      <c r="F13" s="159">
        <v>0</v>
      </c>
      <c r="G13" s="160">
        <v>0</v>
      </c>
      <c r="H13" s="161">
        <v>0</v>
      </c>
      <c r="I13" s="160">
        <v>0</v>
      </c>
      <c r="J13" s="160">
        <v>0</v>
      </c>
      <c r="K13" s="161">
        <v>0</v>
      </c>
    </row>
    <row r="14" spans="1:27" s="18" customFormat="1" ht="12.75" customHeight="1" x14ac:dyDescent="0.2">
      <c r="A14" s="70"/>
      <c r="B14" s="114" t="s">
        <v>100</v>
      </c>
      <c r="C14" s="159">
        <v>0</v>
      </c>
      <c r="D14" s="160">
        <v>0</v>
      </c>
      <c r="E14" s="160">
        <v>0</v>
      </c>
      <c r="F14" s="159">
        <v>0</v>
      </c>
      <c r="G14" s="160">
        <v>0</v>
      </c>
      <c r="H14" s="161">
        <v>0</v>
      </c>
      <c r="I14" s="160">
        <v>0</v>
      </c>
      <c r="J14" s="160">
        <v>0</v>
      </c>
      <c r="K14" s="161">
        <v>0</v>
      </c>
    </row>
    <row r="15" spans="1:27" s="18" customFormat="1" ht="12.75" customHeight="1" x14ac:dyDescent="0.2">
      <c r="A15" s="70"/>
      <c r="B15" s="114" t="s">
        <v>101</v>
      </c>
      <c r="C15" s="162">
        <v>0</v>
      </c>
      <c r="D15" s="163">
        <v>0</v>
      </c>
      <c r="E15" s="163">
        <v>0</v>
      </c>
      <c r="F15" s="162">
        <v>0</v>
      </c>
      <c r="G15" s="163">
        <v>0</v>
      </c>
      <c r="H15" s="164">
        <v>0</v>
      </c>
      <c r="I15" s="163">
        <v>0</v>
      </c>
      <c r="J15" s="163">
        <v>0</v>
      </c>
      <c r="K15" s="164">
        <v>0</v>
      </c>
    </row>
    <row r="16" spans="1:27" s="31" customFormat="1" ht="12.75" customHeight="1" x14ac:dyDescent="0.25">
      <c r="A16" s="24"/>
      <c r="B16" s="130" t="s">
        <v>104</v>
      </c>
      <c r="C16" s="150">
        <f>SUM(C17:C23)</f>
        <v>19</v>
      </c>
      <c r="D16" s="150">
        <f t="shared" ref="D16:K16" si="2">SUM(D17:D23)</f>
        <v>80</v>
      </c>
      <c r="E16" s="150">
        <f t="shared" si="2"/>
        <v>0</v>
      </c>
      <c r="F16" s="151">
        <f t="shared" si="2"/>
        <v>0</v>
      </c>
      <c r="G16" s="150">
        <f t="shared" si="2"/>
        <v>0</v>
      </c>
      <c r="H16" s="152">
        <f t="shared" si="2"/>
        <v>0</v>
      </c>
      <c r="I16" s="150">
        <f t="shared" si="2"/>
        <v>0</v>
      </c>
      <c r="J16" s="150">
        <f t="shared" si="2"/>
        <v>0</v>
      </c>
      <c r="K16" s="150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5">
        <v>0</v>
      </c>
      <c r="D17" s="156">
        <v>0</v>
      </c>
      <c r="E17" s="156">
        <v>0</v>
      </c>
      <c r="F17" s="155">
        <v>0</v>
      </c>
      <c r="G17" s="156">
        <v>0</v>
      </c>
      <c r="H17" s="157">
        <v>0</v>
      </c>
      <c r="I17" s="156">
        <v>0</v>
      </c>
      <c r="J17" s="156">
        <v>0</v>
      </c>
      <c r="K17" s="157">
        <v>0</v>
      </c>
    </row>
    <row r="18" spans="1:11" s="18" customFormat="1" ht="12.75" customHeight="1" x14ac:dyDescent="0.2">
      <c r="A18" s="70"/>
      <c r="B18" s="114" t="s">
        <v>108</v>
      </c>
      <c r="C18" s="159">
        <v>7</v>
      </c>
      <c r="D18" s="160">
        <v>25</v>
      </c>
      <c r="E18" s="160">
        <v>0</v>
      </c>
      <c r="F18" s="159">
        <v>0</v>
      </c>
      <c r="G18" s="160">
        <v>0</v>
      </c>
      <c r="H18" s="161">
        <v>0</v>
      </c>
      <c r="I18" s="160">
        <v>0</v>
      </c>
      <c r="J18" s="160">
        <v>0</v>
      </c>
      <c r="K18" s="161">
        <v>0</v>
      </c>
    </row>
    <row r="19" spans="1:11" s="18" customFormat="1" ht="12.75" customHeight="1" x14ac:dyDescent="0.2">
      <c r="A19" s="70"/>
      <c r="B19" s="114" t="s">
        <v>111</v>
      </c>
      <c r="C19" s="159">
        <v>0</v>
      </c>
      <c r="D19" s="160">
        <v>0</v>
      </c>
      <c r="E19" s="160">
        <v>0</v>
      </c>
      <c r="F19" s="159">
        <v>0</v>
      </c>
      <c r="G19" s="160">
        <v>0</v>
      </c>
      <c r="H19" s="161">
        <v>0</v>
      </c>
      <c r="I19" s="160">
        <v>0</v>
      </c>
      <c r="J19" s="160">
        <v>0</v>
      </c>
      <c r="K19" s="161">
        <v>0</v>
      </c>
    </row>
    <row r="20" spans="1:11" s="18" customFormat="1" ht="12.75" customHeight="1" x14ac:dyDescent="0.2">
      <c r="A20" s="70"/>
      <c r="B20" s="114" t="s">
        <v>112</v>
      </c>
      <c r="C20" s="159">
        <v>0</v>
      </c>
      <c r="D20" s="160">
        <v>0</v>
      </c>
      <c r="E20" s="160">
        <v>0</v>
      </c>
      <c r="F20" s="159">
        <v>0</v>
      </c>
      <c r="G20" s="160">
        <v>0</v>
      </c>
      <c r="H20" s="161">
        <v>0</v>
      </c>
      <c r="I20" s="160">
        <v>0</v>
      </c>
      <c r="J20" s="160">
        <v>0</v>
      </c>
      <c r="K20" s="161">
        <v>0</v>
      </c>
    </row>
    <row r="21" spans="1:11" s="18" customFormat="1" ht="12.75" customHeight="1" x14ac:dyDescent="0.2">
      <c r="A21" s="70"/>
      <c r="B21" s="114" t="s">
        <v>113</v>
      </c>
      <c r="C21" s="159">
        <v>0</v>
      </c>
      <c r="D21" s="160">
        <v>0</v>
      </c>
      <c r="E21" s="160">
        <v>0</v>
      </c>
      <c r="F21" s="159">
        <v>0</v>
      </c>
      <c r="G21" s="160">
        <v>0</v>
      </c>
      <c r="H21" s="161">
        <v>0</v>
      </c>
      <c r="I21" s="160">
        <v>0</v>
      </c>
      <c r="J21" s="160">
        <v>0</v>
      </c>
      <c r="K21" s="161">
        <v>0</v>
      </c>
    </row>
    <row r="22" spans="1:11" s="18" customFormat="1" ht="12.75" customHeight="1" x14ac:dyDescent="0.2">
      <c r="A22" s="70"/>
      <c r="B22" s="114" t="s">
        <v>37</v>
      </c>
      <c r="C22" s="159">
        <v>0</v>
      </c>
      <c r="D22" s="160">
        <v>55</v>
      </c>
      <c r="E22" s="160">
        <v>0</v>
      </c>
      <c r="F22" s="159">
        <v>0</v>
      </c>
      <c r="G22" s="160">
        <v>0</v>
      </c>
      <c r="H22" s="161">
        <v>0</v>
      </c>
      <c r="I22" s="160">
        <v>0</v>
      </c>
      <c r="J22" s="160">
        <v>0</v>
      </c>
      <c r="K22" s="161">
        <v>0</v>
      </c>
    </row>
    <row r="23" spans="1:11" s="18" customFormat="1" ht="12.75" customHeight="1" x14ac:dyDescent="0.25">
      <c r="A23" s="64"/>
      <c r="B23" s="114" t="s">
        <v>114</v>
      </c>
      <c r="C23" s="162">
        <v>12</v>
      </c>
      <c r="D23" s="163">
        <v>0</v>
      </c>
      <c r="E23" s="163">
        <v>0</v>
      </c>
      <c r="F23" s="162">
        <v>0</v>
      </c>
      <c r="G23" s="163">
        <v>0</v>
      </c>
      <c r="H23" s="164">
        <v>0</v>
      </c>
      <c r="I23" s="163">
        <v>0</v>
      </c>
      <c r="J23" s="163">
        <v>0</v>
      </c>
      <c r="K23" s="164">
        <v>0</v>
      </c>
    </row>
    <row r="24" spans="1:11" s="18" customFormat="1" ht="12.75" customHeight="1" x14ac:dyDescent="0.2">
      <c r="A24" s="70"/>
      <c r="B24" s="130" t="s">
        <v>115</v>
      </c>
      <c r="C24" s="150">
        <v>3</v>
      </c>
      <c r="D24" s="150">
        <v>0</v>
      </c>
      <c r="E24" s="150">
        <v>0</v>
      </c>
      <c r="F24" s="151">
        <v>0</v>
      </c>
      <c r="G24" s="150">
        <v>0</v>
      </c>
      <c r="H24" s="152">
        <v>0</v>
      </c>
      <c r="I24" s="150">
        <v>0</v>
      </c>
      <c r="J24" s="150">
        <v>0</v>
      </c>
      <c r="K24" s="150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5391</v>
      </c>
      <c r="D26" s="103">
        <f t="shared" ref="D26:K26" si="3">+D4+D8+D16+D24</f>
        <v>6474</v>
      </c>
      <c r="E26" s="103">
        <f t="shared" si="3"/>
        <v>8045</v>
      </c>
      <c r="F26" s="104">
        <f t="shared" si="3"/>
        <v>9216</v>
      </c>
      <c r="G26" s="103">
        <f t="shared" si="3"/>
        <v>8267</v>
      </c>
      <c r="H26" s="105">
        <f t="shared" si="3"/>
        <v>7410</v>
      </c>
      <c r="I26" s="103">
        <f t="shared" si="3"/>
        <v>7923</v>
      </c>
      <c r="J26" s="103">
        <f t="shared" si="3"/>
        <v>10283</v>
      </c>
      <c r="K26" s="103">
        <f t="shared" si="3"/>
        <v>10807.099999999999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53"/>
    <col min="27" max="16384" width="9.140625" style="108"/>
  </cols>
  <sheetData>
    <row r="1" spans="1:27" s="6" customFormat="1" ht="15.75" customHeight="1" x14ac:dyDescent="0.2">
      <c r="A1" s="1" t="s">
        <v>186</v>
      </c>
      <c r="B1" s="2"/>
      <c r="C1" s="4"/>
      <c r="D1" s="4"/>
      <c r="E1" s="4"/>
      <c r="F1" s="4"/>
      <c r="G1" s="4"/>
      <c r="H1" s="4"/>
      <c r="I1" s="4"/>
      <c r="J1" s="4"/>
      <c r="K1" s="4"/>
      <c r="Z1" s="153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48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49" t="s">
        <v>117</v>
      </c>
    </row>
    <row r="4" spans="1:27" s="18" customFormat="1" ht="12.75" customHeight="1" x14ac:dyDescent="0.2">
      <c r="A4" s="70"/>
      <c r="B4" s="171" t="s">
        <v>167</v>
      </c>
      <c r="C4" s="160">
        <v>9460</v>
      </c>
      <c r="D4" s="160">
        <v>9889</v>
      </c>
      <c r="E4" s="160">
        <v>11229</v>
      </c>
      <c r="F4" s="155">
        <v>11484</v>
      </c>
      <c r="G4" s="156">
        <v>14920</v>
      </c>
      <c r="H4" s="157">
        <v>11270</v>
      </c>
      <c r="I4" s="160">
        <v>11397</v>
      </c>
      <c r="J4" s="160">
        <v>13228</v>
      </c>
      <c r="K4" s="160">
        <v>13929.083999999999</v>
      </c>
      <c r="Z4" s="148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168</v>
      </c>
      <c r="C5" s="160">
        <v>3800</v>
      </c>
      <c r="D5" s="160">
        <v>4626</v>
      </c>
      <c r="E5" s="160">
        <v>4877</v>
      </c>
      <c r="F5" s="159">
        <v>5563</v>
      </c>
      <c r="G5" s="160">
        <v>5563</v>
      </c>
      <c r="H5" s="161">
        <v>8884</v>
      </c>
      <c r="I5" s="160">
        <v>5516</v>
      </c>
      <c r="J5" s="160">
        <v>5870</v>
      </c>
      <c r="K5" s="160">
        <v>6181.11</v>
      </c>
      <c r="Z5" s="148">
        <f t="shared" si="0"/>
        <v>1</v>
      </c>
      <c r="AA5" s="41">
        <v>9</v>
      </c>
    </row>
    <row r="6" spans="1:27" s="18" customFormat="1" ht="12.75" hidden="1" customHeight="1" x14ac:dyDescent="0.2">
      <c r="A6" s="70"/>
      <c r="B6" s="171" t="s">
        <v>0</v>
      </c>
      <c r="C6" s="160"/>
      <c r="D6" s="160"/>
      <c r="E6" s="160"/>
      <c r="F6" s="159"/>
      <c r="G6" s="160"/>
      <c r="H6" s="161"/>
      <c r="I6" s="160"/>
      <c r="J6" s="160"/>
      <c r="K6" s="160"/>
      <c r="Z6" s="148">
        <f t="shared" si="0"/>
        <v>0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60"/>
      <c r="D7" s="160"/>
      <c r="E7" s="160"/>
      <c r="F7" s="159"/>
      <c r="G7" s="160"/>
      <c r="H7" s="161"/>
      <c r="I7" s="160"/>
      <c r="J7" s="160"/>
      <c r="K7" s="160"/>
      <c r="Z7" s="148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60"/>
      <c r="D8" s="160"/>
      <c r="E8" s="160"/>
      <c r="F8" s="159"/>
      <c r="G8" s="160"/>
      <c r="H8" s="161"/>
      <c r="I8" s="160"/>
      <c r="J8" s="160"/>
      <c r="K8" s="160"/>
      <c r="Z8" s="148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60"/>
      <c r="D9" s="160"/>
      <c r="E9" s="160"/>
      <c r="F9" s="159"/>
      <c r="G9" s="160"/>
      <c r="H9" s="161"/>
      <c r="I9" s="160"/>
      <c r="J9" s="160"/>
      <c r="K9" s="160"/>
      <c r="Z9" s="148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60"/>
      <c r="D10" s="160"/>
      <c r="E10" s="160"/>
      <c r="F10" s="159"/>
      <c r="G10" s="160"/>
      <c r="H10" s="161"/>
      <c r="I10" s="160"/>
      <c r="J10" s="160"/>
      <c r="K10" s="160"/>
      <c r="Z10" s="148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60"/>
      <c r="D11" s="160"/>
      <c r="E11" s="160"/>
      <c r="F11" s="159"/>
      <c r="G11" s="160"/>
      <c r="H11" s="161"/>
      <c r="I11" s="160"/>
      <c r="J11" s="160"/>
      <c r="K11" s="160"/>
      <c r="Z11" s="148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60"/>
      <c r="D12" s="160"/>
      <c r="E12" s="160"/>
      <c r="F12" s="159"/>
      <c r="G12" s="160"/>
      <c r="H12" s="161"/>
      <c r="I12" s="160"/>
      <c r="J12" s="160"/>
      <c r="K12" s="160"/>
      <c r="Z12" s="148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60"/>
      <c r="D13" s="160"/>
      <c r="E13" s="160"/>
      <c r="F13" s="159"/>
      <c r="G13" s="160"/>
      <c r="H13" s="161"/>
      <c r="I13" s="160"/>
      <c r="J13" s="160"/>
      <c r="K13" s="160"/>
      <c r="Z13" s="148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60"/>
      <c r="D14" s="160"/>
      <c r="E14" s="160"/>
      <c r="F14" s="159"/>
      <c r="G14" s="160"/>
      <c r="H14" s="161"/>
      <c r="I14" s="160"/>
      <c r="J14" s="160"/>
      <c r="K14" s="160"/>
      <c r="Z14" s="148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60"/>
      <c r="D15" s="160"/>
      <c r="E15" s="160"/>
      <c r="F15" s="159"/>
      <c r="G15" s="160"/>
      <c r="H15" s="161"/>
      <c r="I15" s="160"/>
      <c r="J15" s="160"/>
      <c r="K15" s="160"/>
      <c r="Z15" s="148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60"/>
      <c r="D16" s="160"/>
      <c r="E16" s="160"/>
      <c r="F16" s="159"/>
      <c r="G16" s="160"/>
      <c r="H16" s="161"/>
      <c r="I16" s="160"/>
      <c r="J16" s="160"/>
      <c r="K16" s="160"/>
      <c r="Z16" s="148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60"/>
      <c r="D17" s="160"/>
      <c r="E17" s="160"/>
      <c r="F17" s="159"/>
      <c r="G17" s="160"/>
      <c r="H17" s="161"/>
      <c r="I17" s="160"/>
      <c r="J17" s="160"/>
      <c r="K17" s="160"/>
      <c r="Z17" s="148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60"/>
      <c r="D18" s="160"/>
      <c r="E18" s="160"/>
      <c r="F18" s="159"/>
      <c r="G18" s="160"/>
      <c r="H18" s="161"/>
      <c r="I18" s="160"/>
      <c r="J18" s="160"/>
      <c r="K18" s="160"/>
      <c r="Z18" s="148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13260</v>
      </c>
      <c r="D19" s="103">
        <f t="shared" ref="D19:K19" si="1">SUM(D4:D18)</f>
        <v>14515</v>
      </c>
      <c r="E19" s="103">
        <f t="shared" si="1"/>
        <v>16106</v>
      </c>
      <c r="F19" s="104">
        <f t="shared" si="1"/>
        <v>17047</v>
      </c>
      <c r="G19" s="103">
        <f t="shared" si="1"/>
        <v>20483</v>
      </c>
      <c r="H19" s="105">
        <f t="shared" si="1"/>
        <v>20154</v>
      </c>
      <c r="I19" s="103">
        <f t="shared" si="1"/>
        <v>16913</v>
      </c>
      <c r="J19" s="103">
        <f t="shared" si="1"/>
        <v>19098</v>
      </c>
      <c r="K19" s="103">
        <f t="shared" si="1"/>
        <v>20110.194</v>
      </c>
      <c r="Z19" s="148">
        <f t="shared" si="0"/>
        <v>1</v>
      </c>
    </row>
    <row r="20" spans="1:26" s="18" customFormat="1" hidden="1" x14ac:dyDescent="0.25">
      <c r="A20" s="172"/>
      <c r="Z20" s="148">
        <f t="shared" si="0"/>
        <v>0</v>
      </c>
    </row>
    <row r="21" spans="1:26" s="18" customFormat="1" x14ac:dyDescent="0.2">
      <c r="Z21" s="148"/>
    </row>
    <row r="22" spans="1:26" s="18" customFormat="1" x14ac:dyDescent="0.2">
      <c r="Z22" s="148"/>
    </row>
    <row r="23" spans="1:26" s="18" customFormat="1" x14ac:dyDescent="0.2">
      <c r="Z23" s="148"/>
    </row>
    <row r="24" spans="1:26" s="18" customFormat="1" x14ac:dyDescent="0.2">
      <c r="Z24" s="148"/>
    </row>
    <row r="25" spans="1:26" s="18" customFormat="1" x14ac:dyDescent="0.2">
      <c r="Z25" s="148"/>
    </row>
    <row r="26" spans="1:26" s="18" customFormat="1" x14ac:dyDescent="0.2">
      <c r="Z26" s="148"/>
    </row>
    <row r="27" spans="1:26" s="18" customFormat="1" x14ac:dyDescent="0.2">
      <c r="Z27" s="148"/>
    </row>
    <row r="28" spans="1:26" s="18" customFormat="1" x14ac:dyDescent="0.2">
      <c r="Z28" s="148"/>
    </row>
    <row r="29" spans="1:26" s="18" customFormat="1" x14ac:dyDescent="0.2">
      <c r="Z29" s="148"/>
    </row>
    <row r="30" spans="1:26" s="18" customFormat="1" x14ac:dyDescent="0.2">
      <c r="Z30" s="148"/>
    </row>
    <row r="31" spans="1:26" s="18" customFormat="1" x14ac:dyDescent="0.2">
      <c r="Z31" s="148"/>
    </row>
    <row r="32" spans="1:26" s="18" customFormat="1" x14ac:dyDescent="0.2">
      <c r="Z32" s="148"/>
    </row>
    <row r="33" spans="26:26" s="18" customFormat="1" x14ac:dyDescent="0.2">
      <c r="Z33" s="148"/>
    </row>
    <row r="34" spans="26:26" s="18" customFormat="1" x14ac:dyDescent="0.2">
      <c r="Z34" s="148"/>
    </row>
    <row r="35" spans="26:26" s="18" customFormat="1" x14ac:dyDescent="0.2">
      <c r="Z35" s="148"/>
    </row>
    <row r="36" spans="26:26" s="18" customFormat="1" x14ac:dyDescent="0.2">
      <c r="Z36" s="148"/>
    </row>
    <row r="37" spans="26:26" s="18" customFormat="1" x14ac:dyDescent="0.2">
      <c r="Z37" s="148"/>
    </row>
    <row r="38" spans="26:26" s="18" customFormat="1" x14ac:dyDescent="0.2">
      <c r="Z38" s="148"/>
    </row>
    <row r="39" spans="26:26" s="18" customFormat="1" x14ac:dyDescent="0.2">
      <c r="Z39" s="148"/>
    </row>
    <row r="40" spans="26:26" s="18" customFormat="1" x14ac:dyDescent="0.2">
      <c r="Z40" s="148"/>
    </row>
    <row r="41" spans="26:26" s="18" customFormat="1" x14ac:dyDescent="0.2">
      <c r="Z41" s="148"/>
    </row>
    <row r="42" spans="26:26" s="18" customFormat="1" x14ac:dyDescent="0.2">
      <c r="Z42" s="148"/>
    </row>
    <row r="43" spans="26:26" s="18" customFormat="1" x14ac:dyDescent="0.2">
      <c r="Z43" s="148"/>
    </row>
    <row r="44" spans="26:26" s="18" customFormat="1" x14ac:dyDescent="0.2">
      <c r="Z44" s="148"/>
    </row>
    <row r="45" spans="26:26" s="18" customFormat="1" x14ac:dyDescent="0.2">
      <c r="Z45" s="148"/>
    </row>
    <row r="46" spans="26:26" s="18" customFormat="1" x14ac:dyDescent="0.2">
      <c r="Z46" s="148"/>
    </row>
    <row r="47" spans="26:26" s="18" customFormat="1" x14ac:dyDescent="0.2">
      <c r="Z47" s="148"/>
    </row>
    <row r="48" spans="26:26" s="18" customFormat="1" x14ac:dyDescent="0.2">
      <c r="Z48" s="148"/>
    </row>
    <row r="49" spans="26:26" s="18" customFormat="1" x14ac:dyDescent="0.2">
      <c r="Z49" s="148"/>
    </row>
    <row r="50" spans="26:26" s="18" customFormat="1" x14ac:dyDescent="0.2">
      <c r="Z50" s="148"/>
    </row>
    <row r="51" spans="26:26" s="18" customFormat="1" x14ac:dyDescent="0.2">
      <c r="Z51" s="148"/>
    </row>
    <row r="52" spans="26:26" s="18" customFormat="1" x14ac:dyDescent="0.2">
      <c r="Z52" s="148"/>
    </row>
    <row r="53" spans="26:26" s="18" customFormat="1" x14ac:dyDescent="0.2">
      <c r="Z53" s="148"/>
    </row>
    <row r="54" spans="26:26" s="18" customFormat="1" x14ac:dyDescent="0.2">
      <c r="Z54" s="148"/>
    </row>
    <row r="55" spans="26:26" s="18" customFormat="1" x14ac:dyDescent="0.2">
      <c r="Z55" s="148"/>
    </row>
    <row r="56" spans="26:26" s="18" customFormat="1" x14ac:dyDescent="0.2">
      <c r="Z56" s="148"/>
    </row>
    <row r="57" spans="26:26" s="18" customFormat="1" x14ac:dyDescent="0.2">
      <c r="Z57" s="148"/>
    </row>
    <row r="58" spans="26:26" s="18" customFormat="1" x14ac:dyDescent="0.2">
      <c r="Z58" s="148"/>
    </row>
    <row r="59" spans="26:26" s="18" customFormat="1" x14ac:dyDescent="0.2">
      <c r="Z59" s="148"/>
    </row>
    <row r="60" spans="26:26" s="18" customFormat="1" x14ac:dyDescent="0.2">
      <c r="Z60" s="148"/>
    </row>
    <row r="61" spans="26:26" s="18" customFormat="1" x14ac:dyDescent="0.2">
      <c r="Z61" s="148"/>
    </row>
    <row r="62" spans="26:26" s="18" customFormat="1" x14ac:dyDescent="0.2">
      <c r="Z62" s="148"/>
    </row>
    <row r="63" spans="26:26" s="18" customFormat="1" x14ac:dyDescent="0.2">
      <c r="Z63" s="148"/>
    </row>
    <row r="64" spans="26:26" s="18" customFormat="1" x14ac:dyDescent="0.2">
      <c r="Z64" s="148"/>
    </row>
    <row r="65" spans="26:26" s="18" customFormat="1" x14ac:dyDescent="0.2">
      <c r="Z65" s="148"/>
    </row>
    <row r="66" spans="26:26" s="18" customFormat="1" x14ac:dyDescent="0.2">
      <c r="Z66" s="148"/>
    </row>
    <row r="67" spans="26:26" s="18" customFormat="1" x14ac:dyDescent="0.2">
      <c r="Z67" s="148"/>
    </row>
    <row r="68" spans="26:26" s="18" customFormat="1" x14ac:dyDescent="0.2">
      <c r="Z68" s="148"/>
    </row>
    <row r="69" spans="26:26" s="18" customFormat="1" x14ac:dyDescent="0.2">
      <c r="Z69" s="148"/>
    </row>
    <row r="70" spans="26:26" s="18" customFormat="1" x14ac:dyDescent="0.2">
      <c r="Z70" s="148"/>
    </row>
    <row r="71" spans="26:26" s="18" customFormat="1" x14ac:dyDescent="0.2">
      <c r="Z71" s="148"/>
    </row>
    <row r="72" spans="26:26" s="18" customFormat="1" x14ac:dyDescent="0.2">
      <c r="Z72" s="148"/>
    </row>
    <row r="73" spans="26:26" s="18" customFormat="1" x14ac:dyDescent="0.2">
      <c r="Z73" s="148"/>
    </row>
    <row r="74" spans="26:26" s="18" customFormat="1" x14ac:dyDescent="0.2">
      <c r="Z74" s="148"/>
    </row>
    <row r="75" spans="26:26" s="18" customFormat="1" x14ac:dyDescent="0.2">
      <c r="Z75" s="148"/>
    </row>
    <row r="76" spans="26:26" s="18" customFormat="1" x14ac:dyDescent="0.2">
      <c r="Z76" s="148"/>
    </row>
    <row r="77" spans="26:26" s="18" customFormat="1" x14ac:dyDescent="0.2">
      <c r="Z77" s="148"/>
    </row>
    <row r="78" spans="26:26" s="18" customFormat="1" x14ac:dyDescent="0.2">
      <c r="Z78" s="148"/>
    </row>
    <row r="79" spans="26:26" s="18" customFormat="1" x14ac:dyDescent="0.2">
      <c r="Z79" s="148"/>
    </row>
    <row r="80" spans="26:26" s="18" customFormat="1" x14ac:dyDescent="0.2">
      <c r="Z80" s="148"/>
    </row>
    <row r="81" spans="26:26" s="18" customFormat="1" x14ac:dyDescent="0.2">
      <c r="Z81" s="148"/>
    </row>
    <row r="82" spans="26:26" s="18" customFormat="1" x14ac:dyDescent="0.2">
      <c r="Z82" s="148"/>
    </row>
    <row r="83" spans="26:26" s="18" customFormat="1" x14ac:dyDescent="0.2">
      <c r="Z83" s="148"/>
    </row>
    <row r="84" spans="26:26" s="18" customFormat="1" x14ac:dyDescent="0.2">
      <c r="Z84" s="148"/>
    </row>
    <row r="85" spans="26:26" s="18" customFormat="1" x14ac:dyDescent="0.2">
      <c r="Z85" s="148"/>
    </row>
    <row r="86" spans="26:26" s="18" customFormat="1" x14ac:dyDescent="0.2">
      <c r="Z86" s="148"/>
    </row>
    <row r="87" spans="26:26" s="18" customFormat="1" x14ac:dyDescent="0.2">
      <c r="Z87" s="148"/>
    </row>
    <row r="88" spans="26:26" s="18" customFormat="1" x14ac:dyDescent="0.2">
      <c r="Z88" s="148"/>
    </row>
    <row r="89" spans="26:26" s="18" customFormat="1" x14ac:dyDescent="0.2">
      <c r="Z89" s="148"/>
    </row>
    <row r="90" spans="26:26" s="18" customFormat="1" x14ac:dyDescent="0.2">
      <c r="Z90" s="148"/>
    </row>
    <row r="91" spans="26:26" s="18" customFormat="1" x14ac:dyDescent="0.2">
      <c r="Z91" s="148"/>
    </row>
    <row r="92" spans="26:26" s="18" customFormat="1" x14ac:dyDescent="0.2">
      <c r="Z92" s="148"/>
    </row>
    <row r="93" spans="26:26" s="18" customFormat="1" x14ac:dyDescent="0.2">
      <c r="Z93" s="148"/>
    </row>
    <row r="94" spans="26:26" s="18" customFormat="1" x14ac:dyDescent="0.2">
      <c r="Z94" s="148"/>
    </row>
    <row r="95" spans="26:26" s="18" customFormat="1" x14ac:dyDescent="0.2">
      <c r="Z95" s="148"/>
    </row>
    <row r="96" spans="26:26" s="18" customFormat="1" x14ac:dyDescent="0.2">
      <c r="Z96" s="148"/>
    </row>
    <row r="97" spans="26:26" s="18" customFormat="1" x14ac:dyDescent="0.2">
      <c r="Z97" s="148"/>
    </row>
    <row r="98" spans="26:26" s="18" customFormat="1" x14ac:dyDescent="0.2">
      <c r="Z98" s="148"/>
    </row>
    <row r="99" spans="26:26" s="18" customFormat="1" x14ac:dyDescent="0.2">
      <c r="Z99" s="148"/>
    </row>
    <row r="100" spans="26:26" s="18" customFormat="1" x14ac:dyDescent="0.2">
      <c r="Z100" s="148"/>
    </row>
    <row r="101" spans="26:26" s="18" customFormat="1" x14ac:dyDescent="0.2">
      <c r="Z101" s="148"/>
    </row>
    <row r="102" spans="26:26" s="18" customFormat="1" x14ac:dyDescent="0.2">
      <c r="Z102" s="148"/>
    </row>
    <row r="103" spans="26:26" s="18" customFormat="1" x14ac:dyDescent="0.2">
      <c r="Z103" s="148"/>
    </row>
    <row r="104" spans="26:26" s="18" customFormat="1" x14ac:dyDescent="0.2">
      <c r="Z104" s="148"/>
    </row>
    <row r="105" spans="26:26" s="18" customFormat="1" x14ac:dyDescent="0.2">
      <c r="Z105" s="148"/>
    </row>
    <row r="106" spans="26:26" s="18" customFormat="1" x14ac:dyDescent="0.2">
      <c r="Z106" s="148"/>
    </row>
    <row r="107" spans="26:26" s="18" customFormat="1" x14ac:dyDescent="0.2">
      <c r="Z107" s="148"/>
    </row>
    <row r="108" spans="26:26" s="18" customFormat="1" x14ac:dyDescent="0.2">
      <c r="Z108" s="148"/>
    </row>
    <row r="109" spans="26:26" s="18" customFormat="1" x14ac:dyDescent="0.2">
      <c r="Z109" s="148"/>
    </row>
    <row r="110" spans="26:26" s="18" customFormat="1" x14ac:dyDescent="0.2">
      <c r="Z110" s="148"/>
    </row>
    <row r="111" spans="26:26" s="18" customFormat="1" x14ac:dyDescent="0.2">
      <c r="Z111" s="148"/>
    </row>
    <row r="112" spans="26:26" s="18" customFormat="1" x14ac:dyDescent="0.2">
      <c r="Z112" s="148"/>
    </row>
    <row r="113" spans="26:26" s="18" customFormat="1" x14ac:dyDescent="0.2">
      <c r="Z113" s="148"/>
    </row>
    <row r="114" spans="26:26" s="18" customFormat="1" x14ac:dyDescent="0.2">
      <c r="Z114" s="148"/>
    </row>
    <row r="115" spans="26:26" s="18" customFormat="1" x14ac:dyDescent="0.2">
      <c r="Z115" s="148"/>
    </row>
    <row r="116" spans="26:26" s="18" customFormat="1" x14ac:dyDescent="0.2">
      <c r="Z116" s="148"/>
    </row>
    <row r="117" spans="26:26" s="18" customFormat="1" x14ac:dyDescent="0.2">
      <c r="Z117" s="148"/>
    </row>
    <row r="118" spans="26:26" s="18" customFormat="1" x14ac:dyDescent="0.2">
      <c r="Z118" s="148"/>
    </row>
    <row r="119" spans="26:26" s="18" customFormat="1" x14ac:dyDescent="0.2">
      <c r="Z119" s="148"/>
    </row>
    <row r="120" spans="26:26" s="18" customFormat="1" x14ac:dyDescent="0.2">
      <c r="Z120" s="148"/>
    </row>
    <row r="121" spans="26:26" s="18" customFormat="1" x14ac:dyDescent="0.2">
      <c r="Z121" s="148"/>
    </row>
    <row r="122" spans="26:26" s="18" customFormat="1" x14ac:dyDescent="0.2">
      <c r="Z122" s="148"/>
    </row>
    <row r="123" spans="26:26" s="18" customFormat="1" x14ac:dyDescent="0.2">
      <c r="Z123" s="148"/>
    </row>
    <row r="124" spans="26:26" s="18" customFormat="1" x14ac:dyDescent="0.2">
      <c r="Z124" s="148"/>
    </row>
    <row r="125" spans="26:26" s="18" customFormat="1" x14ac:dyDescent="0.2">
      <c r="Z125" s="148"/>
    </row>
    <row r="126" spans="26:26" s="18" customFormat="1" x14ac:dyDescent="0.2">
      <c r="Z126" s="148"/>
    </row>
    <row r="127" spans="26:26" s="18" customFormat="1" x14ac:dyDescent="0.2">
      <c r="Z127" s="148"/>
    </row>
    <row r="128" spans="26:26" s="18" customFormat="1" x14ac:dyDescent="0.2">
      <c r="Z128" s="148"/>
    </row>
    <row r="129" spans="26:26" s="18" customFormat="1" x14ac:dyDescent="0.2">
      <c r="Z129" s="148"/>
    </row>
    <row r="130" spans="26:26" s="18" customFormat="1" x14ac:dyDescent="0.2">
      <c r="Z130" s="148"/>
    </row>
    <row r="131" spans="26:26" s="18" customFormat="1" x14ac:dyDescent="0.2">
      <c r="Z131" s="148"/>
    </row>
    <row r="132" spans="26:26" s="18" customFormat="1" x14ac:dyDescent="0.2">
      <c r="Z132" s="148"/>
    </row>
    <row r="133" spans="26:26" s="18" customFormat="1" x14ac:dyDescent="0.2">
      <c r="Z133" s="148"/>
    </row>
    <row r="134" spans="26:26" s="18" customFormat="1" x14ac:dyDescent="0.2">
      <c r="Z134" s="148"/>
    </row>
    <row r="135" spans="26:26" s="18" customFormat="1" x14ac:dyDescent="0.2">
      <c r="Z135" s="148"/>
    </row>
    <row r="136" spans="26:26" s="18" customFormat="1" x14ac:dyDescent="0.2">
      <c r="Z136" s="148"/>
    </row>
    <row r="137" spans="26:26" s="18" customFormat="1" x14ac:dyDescent="0.2">
      <c r="Z137" s="148"/>
    </row>
    <row r="138" spans="26:26" s="18" customFormat="1" x14ac:dyDescent="0.2">
      <c r="Z138" s="148"/>
    </row>
    <row r="139" spans="26:26" s="18" customFormat="1" x14ac:dyDescent="0.2">
      <c r="Z139" s="148"/>
    </row>
    <row r="140" spans="26:26" s="18" customFormat="1" x14ac:dyDescent="0.2">
      <c r="Z140" s="148"/>
    </row>
    <row r="141" spans="26:26" s="18" customFormat="1" x14ac:dyDescent="0.2">
      <c r="Z141" s="148"/>
    </row>
    <row r="142" spans="26:26" s="18" customFormat="1" x14ac:dyDescent="0.2">
      <c r="Z142" s="148"/>
    </row>
    <row r="143" spans="26:26" s="18" customFormat="1" x14ac:dyDescent="0.2">
      <c r="Z143" s="148"/>
    </row>
    <row r="144" spans="26:26" s="18" customFormat="1" x14ac:dyDescent="0.2">
      <c r="Z144" s="148"/>
    </row>
    <row r="145" spans="26:26" s="18" customFormat="1" x14ac:dyDescent="0.2">
      <c r="Z145" s="148"/>
    </row>
    <row r="146" spans="26:26" s="18" customFormat="1" x14ac:dyDescent="0.2">
      <c r="Z146" s="148"/>
    </row>
    <row r="147" spans="26:26" s="18" customFormat="1" x14ac:dyDescent="0.2">
      <c r="Z147" s="148"/>
    </row>
    <row r="148" spans="26:26" s="18" customFormat="1" x14ac:dyDescent="0.2">
      <c r="Z148" s="148"/>
    </row>
    <row r="149" spans="26:26" s="18" customFormat="1" x14ac:dyDescent="0.2">
      <c r="Z149" s="148"/>
    </row>
    <row r="150" spans="26:26" s="18" customFormat="1" x14ac:dyDescent="0.2">
      <c r="Z150" s="148"/>
    </row>
    <row r="151" spans="26:26" s="18" customFormat="1" x14ac:dyDescent="0.2">
      <c r="Z151" s="148"/>
    </row>
    <row r="152" spans="26:26" s="18" customFormat="1" x14ac:dyDescent="0.2">
      <c r="Z152" s="148"/>
    </row>
    <row r="153" spans="26:26" s="18" customFormat="1" x14ac:dyDescent="0.2">
      <c r="Z153" s="148"/>
    </row>
    <row r="154" spans="26:26" s="18" customFormat="1" x14ac:dyDescent="0.2">
      <c r="Z154" s="148"/>
    </row>
    <row r="155" spans="26:26" s="18" customFormat="1" x14ac:dyDescent="0.2">
      <c r="Z155" s="148"/>
    </row>
    <row r="156" spans="26:26" s="18" customFormat="1" x14ac:dyDescent="0.2">
      <c r="Z156" s="148"/>
    </row>
    <row r="157" spans="26:26" s="18" customFormat="1" x14ac:dyDescent="0.2">
      <c r="Z157" s="148"/>
    </row>
    <row r="158" spans="26:26" s="18" customFormat="1" x14ac:dyDescent="0.2">
      <c r="Z158" s="148"/>
    </row>
    <row r="159" spans="26:26" s="18" customFormat="1" x14ac:dyDescent="0.2">
      <c r="Z159" s="148"/>
    </row>
    <row r="160" spans="26:26" s="18" customFormat="1" x14ac:dyDescent="0.2">
      <c r="Z160" s="148"/>
    </row>
    <row r="161" spans="26:26" s="18" customFormat="1" x14ac:dyDescent="0.2">
      <c r="Z161" s="148"/>
    </row>
    <row r="162" spans="26:26" s="18" customFormat="1" x14ac:dyDescent="0.2">
      <c r="Z162" s="148"/>
    </row>
    <row r="163" spans="26:26" s="18" customFormat="1" x14ac:dyDescent="0.2">
      <c r="Z163" s="148"/>
    </row>
    <row r="164" spans="26:26" s="18" customFormat="1" x14ac:dyDescent="0.2">
      <c r="Z164" s="148"/>
    </row>
    <row r="165" spans="26:26" s="18" customFormat="1" x14ac:dyDescent="0.2">
      <c r="Z165" s="148"/>
    </row>
    <row r="166" spans="26:26" s="18" customFormat="1" x14ac:dyDescent="0.2">
      <c r="Z166" s="148"/>
    </row>
    <row r="167" spans="26:26" s="18" customFormat="1" x14ac:dyDescent="0.2">
      <c r="Z167" s="148"/>
    </row>
    <row r="168" spans="26:26" s="18" customFormat="1" x14ac:dyDescent="0.2">
      <c r="Z168" s="148"/>
    </row>
    <row r="169" spans="26:26" s="18" customFormat="1" x14ac:dyDescent="0.2">
      <c r="Z169" s="148"/>
    </row>
    <row r="170" spans="26:26" s="18" customFormat="1" x14ac:dyDescent="0.2">
      <c r="Z170" s="148"/>
    </row>
    <row r="171" spans="26:26" s="18" customFormat="1" x14ac:dyDescent="0.2">
      <c r="Z171" s="148"/>
    </row>
    <row r="172" spans="26:26" s="18" customFormat="1" x14ac:dyDescent="0.2">
      <c r="Z172" s="148"/>
    </row>
    <row r="173" spans="26:26" s="18" customFormat="1" x14ac:dyDescent="0.2">
      <c r="Z173" s="148"/>
    </row>
    <row r="174" spans="26:26" s="18" customFormat="1" x14ac:dyDescent="0.2">
      <c r="Z174" s="148"/>
    </row>
    <row r="175" spans="26:26" s="18" customFormat="1" x14ac:dyDescent="0.2">
      <c r="Z175" s="148"/>
    </row>
    <row r="176" spans="26:26" s="18" customFormat="1" x14ac:dyDescent="0.2">
      <c r="Z176" s="148"/>
    </row>
    <row r="177" spans="26:26" s="18" customFormat="1" x14ac:dyDescent="0.2">
      <c r="Z177" s="148"/>
    </row>
    <row r="178" spans="26:26" s="18" customFormat="1" x14ac:dyDescent="0.2">
      <c r="Z178" s="148"/>
    </row>
    <row r="179" spans="26:26" s="18" customFormat="1" x14ac:dyDescent="0.2">
      <c r="Z179" s="148"/>
    </row>
    <row r="180" spans="26:26" s="18" customFormat="1" x14ac:dyDescent="0.2">
      <c r="Z180" s="148"/>
    </row>
    <row r="181" spans="26:26" s="18" customFormat="1" x14ac:dyDescent="0.2">
      <c r="Z181" s="148"/>
    </row>
    <row r="182" spans="26:26" s="18" customFormat="1" x14ac:dyDescent="0.2">
      <c r="Z182" s="148"/>
    </row>
    <row r="183" spans="26:26" s="18" customFormat="1" x14ac:dyDescent="0.2">
      <c r="Z183" s="148"/>
    </row>
    <row r="184" spans="26:26" s="18" customFormat="1" x14ac:dyDescent="0.2">
      <c r="Z184" s="148"/>
    </row>
    <row r="185" spans="26:26" s="18" customFormat="1" x14ac:dyDescent="0.2">
      <c r="Z185" s="148"/>
    </row>
    <row r="186" spans="26:26" s="18" customFormat="1" x14ac:dyDescent="0.2">
      <c r="Z186" s="148"/>
    </row>
    <row r="187" spans="26:26" s="18" customFormat="1" x14ac:dyDescent="0.2">
      <c r="Z187" s="148"/>
    </row>
    <row r="188" spans="26:26" s="18" customFormat="1" x14ac:dyDescent="0.2">
      <c r="Z188" s="148"/>
    </row>
    <row r="189" spans="26:26" s="18" customFormat="1" x14ac:dyDescent="0.2">
      <c r="Z189" s="148"/>
    </row>
    <row r="190" spans="26:26" s="18" customFormat="1" x14ac:dyDescent="0.2">
      <c r="Z190" s="148"/>
    </row>
    <row r="191" spans="26:26" s="18" customFormat="1" x14ac:dyDescent="0.2">
      <c r="Z191" s="148"/>
    </row>
    <row r="192" spans="26:26" s="18" customFormat="1" x14ac:dyDescent="0.2">
      <c r="Z192" s="148"/>
    </row>
    <row r="193" spans="26:26" s="18" customFormat="1" x14ac:dyDescent="0.2">
      <c r="Z193" s="148"/>
    </row>
    <row r="194" spans="26:26" s="18" customFormat="1" x14ac:dyDescent="0.2">
      <c r="Z194" s="148"/>
    </row>
    <row r="195" spans="26:26" s="18" customFormat="1" x14ac:dyDescent="0.2">
      <c r="Z195" s="148"/>
    </row>
    <row r="196" spans="26:26" s="18" customFormat="1" x14ac:dyDescent="0.2">
      <c r="Z196" s="148"/>
    </row>
    <row r="197" spans="26:26" s="18" customFormat="1" x14ac:dyDescent="0.2">
      <c r="Z197" s="148"/>
    </row>
    <row r="198" spans="26:26" s="18" customFormat="1" x14ac:dyDescent="0.2">
      <c r="Z198" s="148"/>
    </row>
    <row r="199" spans="26:26" s="18" customFormat="1" x14ac:dyDescent="0.2">
      <c r="Z199" s="148"/>
    </row>
    <row r="200" spans="26:26" s="18" customFormat="1" x14ac:dyDescent="0.2">
      <c r="Z200" s="148"/>
    </row>
    <row r="201" spans="26:26" s="18" customFormat="1" x14ac:dyDescent="0.2">
      <c r="Z201" s="148"/>
    </row>
    <row r="202" spans="26:26" s="18" customFormat="1" x14ac:dyDescent="0.2">
      <c r="Z202" s="148"/>
    </row>
    <row r="203" spans="26:26" s="18" customFormat="1" x14ac:dyDescent="0.2">
      <c r="Z203" s="148"/>
    </row>
    <row r="204" spans="26:26" s="18" customFormat="1" x14ac:dyDescent="0.2">
      <c r="Z204" s="148"/>
    </row>
    <row r="205" spans="26:26" s="18" customFormat="1" x14ac:dyDescent="0.2">
      <c r="Z205" s="148"/>
    </row>
    <row r="206" spans="26:26" s="18" customFormat="1" x14ac:dyDescent="0.2">
      <c r="Z206" s="148"/>
    </row>
    <row r="207" spans="26:26" s="18" customFormat="1" x14ac:dyDescent="0.2">
      <c r="Z207" s="148"/>
    </row>
    <row r="208" spans="26:26" s="18" customFormat="1" x14ac:dyDescent="0.2">
      <c r="Z208" s="148"/>
    </row>
    <row r="209" spans="26:26" s="18" customFormat="1" x14ac:dyDescent="0.2">
      <c r="Z209" s="148"/>
    </row>
    <row r="210" spans="26:26" s="18" customFormat="1" x14ac:dyDescent="0.2">
      <c r="Z210" s="148"/>
    </row>
    <row r="211" spans="26:26" s="18" customFormat="1" x14ac:dyDescent="0.2">
      <c r="Z211" s="148"/>
    </row>
    <row r="212" spans="26:26" s="18" customFormat="1" x14ac:dyDescent="0.2">
      <c r="Z212" s="148"/>
    </row>
    <row r="213" spans="26:26" s="18" customFormat="1" x14ac:dyDescent="0.2">
      <c r="Z213" s="148"/>
    </row>
    <row r="214" spans="26:26" s="18" customFormat="1" x14ac:dyDescent="0.2">
      <c r="Z214" s="148"/>
    </row>
    <row r="215" spans="26:26" s="18" customFormat="1" x14ac:dyDescent="0.2">
      <c r="Z215" s="148"/>
    </row>
    <row r="216" spans="26:26" s="18" customFormat="1" x14ac:dyDescent="0.2">
      <c r="Z216" s="148"/>
    </row>
    <row r="217" spans="26:26" s="18" customFormat="1" x14ac:dyDescent="0.2">
      <c r="Z217" s="148"/>
    </row>
    <row r="218" spans="26:26" s="18" customFormat="1" x14ac:dyDescent="0.2">
      <c r="Z218" s="148"/>
    </row>
    <row r="219" spans="26:26" s="18" customFormat="1" x14ac:dyDescent="0.2">
      <c r="Z219" s="148"/>
    </row>
    <row r="220" spans="26:26" s="18" customFormat="1" x14ac:dyDescent="0.2">
      <c r="Z220" s="148"/>
    </row>
    <row r="221" spans="26:26" s="18" customFormat="1" x14ac:dyDescent="0.2">
      <c r="Z221" s="148"/>
    </row>
    <row r="222" spans="26:26" s="18" customFormat="1" x14ac:dyDescent="0.2">
      <c r="Z222" s="148"/>
    </row>
    <row r="223" spans="26:26" s="18" customFormat="1" x14ac:dyDescent="0.2">
      <c r="Z223" s="148"/>
    </row>
    <row r="224" spans="26:26" s="18" customFormat="1" x14ac:dyDescent="0.2">
      <c r="Z224" s="148"/>
    </row>
    <row r="225" spans="26:26" s="18" customFormat="1" x14ac:dyDescent="0.2">
      <c r="Z225" s="148"/>
    </row>
    <row r="226" spans="26:26" s="18" customFormat="1" x14ac:dyDescent="0.2">
      <c r="Z226" s="148"/>
    </row>
    <row r="227" spans="26:26" s="18" customFormat="1" x14ac:dyDescent="0.2">
      <c r="Z227" s="148"/>
    </row>
    <row r="228" spans="26:26" s="18" customFormat="1" x14ac:dyDescent="0.2">
      <c r="Z228" s="148"/>
    </row>
    <row r="229" spans="26:26" s="18" customFormat="1" x14ac:dyDescent="0.2">
      <c r="Z229" s="148"/>
    </row>
    <row r="230" spans="26:26" s="18" customFormat="1" x14ac:dyDescent="0.2">
      <c r="Z230" s="148"/>
    </row>
    <row r="231" spans="26:26" s="18" customFormat="1" x14ac:dyDescent="0.2">
      <c r="Z231" s="153"/>
    </row>
    <row r="232" spans="26:26" s="18" customFormat="1" x14ac:dyDescent="0.2">
      <c r="Z232" s="153"/>
    </row>
    <row r="233" spans="26:26" s="18" customFormat="1" x14ac:dyDescent="0.2">
      <c r="Z233" s="153"/>
    </row>
    <row r="234" spans="26:26" s="18" customFormat="1" x14ac:dyDescent="0.2">
      <c r="Z234" s="153"/>
    </row>
    <row r="235" spans="26:26" s="18" customFormat="1" x14ac:dyDescent="0.2">
      <c r="Z235" s="153"/>
    </row>
    <row r="236" spans="26:26" s="18" customFormat="1" x14ac:dyDescent="0.2">
      <c r="Z236" s="153"/>
    </row>
    <row r="237" spans="26:26" s="18" customFormat="1" x14ac:dyDescent="0.2">
      <c r="Z237" s="153"/>
    </row>
    <row r="238" spans="26:26" s="18" customFormat="1" x14ac:dyDescent="0.2">
      <c r="Z238" s="153"/>
    </row>
    <row r="239" spans="26:26" s="18" customFormat="1" x14ac:dyDescent="0.2">
      <c r="Z239" s="153"/>
    </row>
    <row r="240" spans="26:26" s="18" customFormat="1" x14ac:dyDescent="0.2">
      <c r="Z240" s="153"/>
    </row>
    <row r="241" spans="26:26" s="18" customFormat="1" x14ac:dyDescent="0.2">
      <c r="Z241" s="153"/>
    </row>
    <row r="242" spans="26:26" s="18" customFormat="1" x14ac:dyDescent="0.2">
      <c r="Z242" s="153"/>
    </row>
    <row r="243" spans="26:26" s="18" customFormat="1" x14ac:dyDescent="0.2">
      <c r="Z243" s="153"/>
    </row>
    <row r="244" spans="26:26" s="18" customFormat="1" x14ac:dyDescent="0.2">
      <c r="Z244" s="153"/>
    </row>
    <row r="245" spans="26:26" s="18" customFormat="1" x14ac:dyDescent="0.2">
      <c r="Z245" s="153"/>
    </row>
    <row r="246" spans="26:26" s="18" customFormat="1" x14ac:dyDescent="0.2">
      <c r="Z246" s="153"/>
    </row>
    <row r="247" spans="26:26" s="18" customFormat="1" x14ac:dyDescent="0.2">
      <c r="Z247" s="153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187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50">
        <f>SUM(C5:C7)</f>
        <v>13220</v>
      </c>
      <c r="D4" s="150">
        <f t="shared" ref="D4:K4" si="0">SUM(D5:D7)</f>
        <v>14441</v>
      </c>
      <c r="E4" s="150">
        <f t="shared" si="0"/>
        <v>16088</v>
      </c>
      <c r="F4" s="151">
        <f t="shared" si="0"/>
        <v>17047</v>
      </c>
      <c r="G4" s="150">
        <f t="shared" si="0"/>
        <v>20442</v>
      </c>
      <c r="H4" s="152">
        <f t="shared" si="0"/>
        <v>20051</v>
      </c>
      <c r="I4" s="150">
        <f t="shared" si="0"/>
        <v>16913</v>
      </c>
      <c r="J4" s="150">
        <f t="shared" si="0"/>
        <v>19098</v>
      </c>
      <c r="K4" s="150">
        <f t="shared" si="0"/>
        <v>20110.194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5">
        <v>10096</v>
      </c>
      <c r="D5" s="156">
        <v>11163</v>
      </c>
      <c r="E5" s="156">
        <v>12271</v>
      </c>
      <c r="F5" s="155">
        <v>13255</v>
      </c>
      <c r="G5" s="156">
        <v>15928</v>
      </c>
      <c r="H5" s="157">
        <v>16139</v>
      </c>
      <c r="I5" s="156">
        <v>14249</v>
      </c>
      <c r="J5" s="156">
        <v>14249</v>
      </c>
      <c r="K5" s="157">
        <v>15004.197</v>
      </c>
      <c r="AA5" s="41">
        <v>9</v>
      </c>
    </row>
    <row r="6" spans="1:27" s="18" customFormat="1" ht="12.75" customHeight="1" x14ac:dyDescent="0.25">
      <c r="A6" s="64"/>
      <c r="B6" s="114" t="s">
        <v>45</v>
      </c>
      <c r="C6" s="159">
        <v>3124</v>
      </c>
      <c r="D6" s="160">
        <v>3278</v>
      </c>
      <c r="E6" s="160">
        <v>3239</v>
      </c>
      <c r="F6" s="159">
        <v>3792</v>
      </c>
      <c r="G6" s="160">
        <v>4514</v>
      </c>
      <c r="H6" s="161">
        <v>3665</v>
      </c>
      <c r="I6" s="160">
        <v>2664</v>
      </c>
      <c r="J6" s="160">
        <v>4849</v>
      </c>
      <c r="K6" s="161">
        <v>5105.9969999999994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62">
        <v>0</v>
      </c>
      <c r="D7" s="163">
        <v>0</v>
      </c>
      <c r="E7" s="163">
        <v>578</v>
      </c>
      <c r="F7" s="162">
        <v>0</v>
      </c>
      <c r="G7" s="163">
        <v>0</v>
      </c>
      <c r="H7" s="164">
        <v>247</v>
      </c>
      <c r="I7" s="163">
        <v>0</v>
      </c>
      <c r="J7" s="163">
        <v>0</v>
      </c>
      <c r="K7" s="164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50">
        <f>SUM(C9:C15)</f>
        <v>0</v>
      </c>
      <c r="D8" s="150">
        <f t="shared" ref="D8:K8" si="1">SUM(D9:D15)</f>
        <v>0</v>
      </c>
      <c r="E8" s="150">
        <f t="shared" si="1"/>
        <v>0</v>
      </c>
      <c r="F8" s="151">
        <f t="shared" si="1"/>
        <v>0</v>
      </c>
      <c r="G8" s="150">
        <f t="shared" si="1"/>
        <v>0</v>
      </c>
      <c r="H8" s="152">
        <f t="shared" si="1"/>
        <v>0</v>
      </c>
      <c r="I8" s="150">
        <f t="shared" si="1"/>
        <v>0</v>
      </c>
      <c r="J8" s="150">
        <f t="shared" si="1"/>
        <v>0</v>
      </c>
      <c r="K8" s="150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5">
        <v>0</v>
      </c>
      <c r="D9" s="156">
        <v>0</v>
      </c>
      <c r="E9" s="156">
        <v>0</v>
      </c>
      <c r="F9" s="155">
        <v>0</v>
      </c>
      <c r="G9" s="156">
        <v>0</v>
      </c>
      <c r="H9" s="157">
        <v>0</v>
      </c>
      <c r="I9" s="156">
        <v>0</v>
      </c>
      <c r="J9" s="156">
        <v>0</v>
      </c>
      <c r="K9" s="157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9">
        <v>0</v>
      </c>
      <c r="D10" s="160">
        <v>0</v>
      </c>
      <c r="E10" s="160">
        <v>0</v>
      </c>
      <c r="F10" s="159">
        <v>0</v>
      </c>
      <c r="G10" s="160">
        <v>0</v>
      </c>
      <c r="H10" s="161">
        <v>0</v>
      </c>
      <c r="I10" s="160">
        <v>0</v>
      </c>
      <c r="J10" s="160">
        <v>0</v>
      </c>
      <c r="K10" s="161">
        <v>0</v>
      </c>
    </row>
    <row r="11" spans="1:27" s="18" customFormat="1" ht="12.75" customHeight="1" x14ac:dyDescent="0.2">
      <c r="A11" s="70"/>
      <c r="B11" s="114" t="s">
        <v>26</v>
      </c>
      <c r="C11" s="159">
        <v>0</v>
      </c>
      <c r="D11" s="160">
        <v>0</v>
      </c>
      <c r="E11" s="160">
        <v>0</v>
      </c>
      <c r="F11" s="159">
        <v>0</v>
      </c>
      <c r="G11" s="160">
        <v>0</v>
      </c>
      <c r="H11" s="161">
        <v>0</v>
      </c>
      <c r="I11" s="160">
        <v>0</v>
      </c>
      <c r="J11" s="160">
        <v>0</v>
      </c>
      <c r="K11" s="161">
        <v>0</v>
      </c>
    </row>
    <row r="12" spans="1:27" s="18" customFormat="1" ht="12.75" customHeight="1" x14ac:dyDescent="0.25">
      <c r="A12" s="64"/>
      <c r="B12" s="114" t="s">
        <v>95</v>
      </c>
      <c r="C12" s="159">
        <v>0</v>
      </c>
      <c r="D12" s="160">
        <v>0</v>
      </c>
      <c r="E12" s="160">
        <v>0</v>
      </c>
      <c r="F12" s="159">
        <v>0</v>
      </c>
      <c r="G12" s="160">
        <v>0</v>
      </c>
      <c r="H12" s="161">
        <v>0</v>
      </c>
      <c r="I12" s="160">
        <v>0</v>
      </c>
      <c r="J12" s="160">
        <v>0</v>
      </c>
      <c r="K12" s="161">
        <v>0</v>
      </c>
    </row>
    <row r="13" spans="1:27" s="18" customFormat="1" ht="12.75" customHeight="1" x14ac:dyDescent="0.2">
      <c r="A13" s="70"/>
      <c r="B13" s="114" t="s">
        <v>29</v>
      </c>
      <c r="C13" s="159">
        <v>0</v>
      </c>
      <c r="D13" s="160">
        <v>0</v>
      </c>
      <c r="E13" s="160">
        <v>0</v>
      </c>
      <c r="F13" s="159">
        <v>0</v>
      </c>
      <c r="G13" s="160">
        <v>0</v>
      </c>
      <c r="H13" s="161">
        <v>0</v>
      </c>
      <c r="I13" s="160">
        <v>0</v>
      </c>
      <c r="J13" s="160">
        <v>0</v>
      </c>
      <c r="K13" s="161">
        <v>0</v>
      </c>
    </row>
    <row r="14" spans="1:27" s="18" customFormat="1" ht="12.75" customHeight="1" x14ac:dyDescent="0.2">
      <c r="A14" s="70"/>
      <c r="B14" s="114" t="s">
        <v>100</v>
      </c>
      <c r="C14" s="159">
        <v>0</v>
      </c>
      <c r="D14" s="160">
        <v>0</v>
      </c>
      <c r="E14" s="160">
        <v>0</v>
      </c>
      <c r="F14" s="159">
        <v>0</v>
      </c>
      <c r="G14" s="160">
        <v>0</v>
      </c>
      <c r="H14" s="161">
        <v>0</v>
      </c>
      <c r="I14" s="160">
        <v>0</v>
      </c>
      <c r="J14" s="160">
        <v>0</v>
      </c>
      <c r="K14" s="161">
        <v>0</v>
      </c>
    </row>
    <row r="15" spans="1:27" s="18" customFormat="1" ht="12.75" customHeight="1" x14ac:dyDescent="0.2">
      <c r="A15" s="70"/>
      <c r="B15" s="114" t="s">
        <v>101</v>
      </c>
      <c r="C15" s="162">
        <v>0</v>
      </c>
      <c r="D15" s="163">
        <v>0</v>
      </c>
      <c r="E15" s="163">
        <v>0</v>
      </c>
      <c r="F15" s="162">
        <v>0</v>
      </c>
      <c r="G15" s="163">
        <v>0</v>
      </c>
      <c r="H15" s="164">
        <v>0</v>
      </c>
      <c r="I15" s="163">
        <v>0</v>
      </c>
      <c r="J15" s="163">
        <v>0</v>
      </c>
      <c r="K15" s="164">
        <v>0</v>
      </c>
    </row>
    <row r="16" spans="1:27" s="31" customFormat="1" ht="12.75" customHeight="1" x14ac:dyDescent="0.25">
      <c r="A16" s="24"/>
      <c r="B16" s="130" t="s">
        <v>104</v>
      </c>
      <c r="C16" s="150">
        <f>SUM(C17:C23)</f>
        <v>40</v>
      </c>
      <c r="D16" s="150">
        <f t="shared" ref="D16:K16" si="2">SUM(D17:D23)</f>
        <v>74</v>
      </c>
      <c r="E16" s="150">
        <f t="shared" si="2"/>
        <v>18</v>
      </c>
      <c r="F16" s="151">
        <f t="shared" si="2"/>
        <v>0</v>
      </c>
      <c r="G16" s="150">
        <f t="shared" si="2"/>
        <v>41</v>
      </c>
      <c r="H16" s="152">
        <f t="shared" si="2"/>
        <v>41</v>
      </c>
      <c r="I16" s="150">
        <f t="shared" si="2"/>
        <v>0</v>
      </c>
      <c r="J16" s="150">
        <f t="shared" si="2"/>
        <v>0</v>
      </c>
      <c r="K16" s="150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5">
        <v>0</v>
      </c>
      <c r="D17" s="156">
        <v>0</v>
      </c>
      <c r="E17" s="156">
        <v>0</v>
      </c>
      <c r="F17" s="155">
        <v>0</v>
      </c>
      <c r="G17" s="156">
        <v>0</v>
      </c>
      <c r="H17" s="157">
        <v>0</v>
      </c>
      <c r="I17" s="156">
        <v>0</v>
      </c>
      <c r="J17" s="156">
        <v>0</v>
      </c>
      <c r="K17" s="157">
        <v>0</v>
      </c>
    </row>
    <row r="18" spans="1:11" s="18" customFormat="1" ht="12.75" customHeight="1" x14ac:dyDescent="0.2">
      <c r="A18" s="70"/>
      <c r="B18" s="114" t="s">
        <v>108</v>
      </c>
      <c r="C18" s="159">
        <v>40</v>
      </c>
      <c r="D18" s="160">
        <v>74</v>
      </c>
      <c r="E18" s="160">
        <v>18</v>
      </c>
      <c r="F18" s="159">
        <v>0</v>
      </c>
      <c r="G18" s="160">
        <v>41</v>
      </c>
      <c r="H18" s="161">
        <v>41</v>
      </c>
      <c r="I18" s="160">
        <v>0</v>
      </c>
      <c r="J18" s="160">
        <v>0</v>
      </c>
      <c r="K18" s="161">
        <v>0</v>
      </c>
    </row>
    <row r="19" spans="1:11" s="18" customFormat="1" ht="12.75" customHeight="1" x14ac:dyDescent="0.2">
      <c r="A19" s="70"/>
      <c r="B19" s="114" t="s">
        <v>111</v>
      </c>
      <c r="C19" s="159">
        <v>0</v>
      </c>
      <c r="D19" s="160">
        <v>0</v>
      </c>
      <c r="E19" s="160">
        <v>0</v>
      </c>
      <c r="F19" s="159">
        <v>0</v>
      </c>
      <c r="G19" s="160">
        <v>0</v>
      </c>
      <c r="H19" s="161">
        <v>0</v>
      </c>
      <c r="I19" s="160">
        <v>0</v>
      </c>
      <c r="J19" s="160">
        <v>0</v>
      </c>
      <c r="K19" s="161">
        <v>0</v>
      </c>
    </row>
    <row r="20" spans="1:11" s="18" customFormat="1" ht="12.75" customHeight="1" x14ac:dyDescent="0.2">
      <c r="A20" s="70"/>
      <c r="B20" s="114" t="s">
        <v>112</v>
      </c>
      <c r="C20" s="159">
        <v>0</v>
      </c>
      <c r="D20" s="160">
        <v>0</v>
      </c>
      <c r="E20" s="160">
        <v>0</v>
      </c>
      <c r="F20" s="159">
        <v>0</v>
      </c>
      <c r="G20" s="160">
        <v>0</v>
      </c>
      <c r="H20" s="161">
        <v>0</v>
      </c>
      <c r="I20" s="160">
        <v>0</v>
      </c>
      <c r="J20" s="160">
        <v>0</v>
      </c>
      <c r="K20" s="161">
        <v>0</v>
      </c>
    </row>
    <row r="21" spans="1:11" s="18" customFormat="1" ht="12.75" customHeight="1" x14ac:dyDescent="0.2">
      <c r="A21" s="70"/>
      <c r="B21" s="114" t="s">
        <v>113</v>
      </c>
      <c r="C21" s="159">
        <v>0</v>
      </c>
      <c r="D21" s="160">
        <v>0</v>
      </c>
      <c r="E21" s="160">
        <v>0</v>
      </c>
      <c r="F21" s="159">
        <v>0</v>
      </c>
      <c r="G21" s="160">
        <v>0</v>
      </c>
      <c r="H21" s="161">
        <v>0</v>
      </c>
      <c r="I21" s="160">
        <v>0</v>
      </c>
      <c r="J21" s="160">
        <v>0</v>
      </c>
      <c r="K21" s="161">
        <v>0</v>
      </c>
    </row>
    <row r="22" spans="1:11" s="18" customFormat="1" ht="12.75" customHeight="1" x14ac:dyDescent="0.2">
      <c r="A22" s="70"/>
      <c r="B22" s="114" t="s">
        <v>37</v>
      </c>
      <c r="C22" s="159">
        <v>0</v>
      </c>
      <c r="D22" s="160">
        <v>0</v>
      </c>
      <c r="E22" s="160">
        <v>0</v>
      </c>
      <c r="F22" s="159">
        <v>0</v>
      </c>
      <c r="G22" s="160">
        <v>0</v>
      </c>
      <c r="H22" s="161">
        <v>0</v>
      </c>
      <c r="I22" s="160">
        <v>0</v>
      </c>
      <c r="J22" s="160">
        <v>0</v>
      </c>
      <c r="K22" s="161">
        <v>0</v>
      </c>
    </row>
    <row r="23" spans="1:11" s="18" customFormat="1" ht="12.75" customHeight="1" x14ac:dyDescent="0.25">
      <c r="A23" s="64"/>
      <c r="B23" s="114" t="s">
        <v>114</v>
      </c>
      <c r="C23" s="162">
        <v>0</v>
      </c>
      <c r="D23" s="163">
        <v>0</v>
      </c>
      <c r="E23" s="163">
        <v>0</v>
      </c>
      <c r="F23" s="162">
        <v>0</v>
      </c>
      <c r="G23" s="163">
        <v>0</v>
      </c>
      <c r="H23" s="164">
        <v>0</v>
      </c>
      <c r="I23" s="163">
        <v>0</v>
      </c>
      <c r="J23" s="163">
        <v>0</v>
      </c>
      <c r="K23" s="164">
        <v>0</v>
      </c>
    </row>
    <row r="24" spans="1:11" s="18" customFormat="1" ht="12.75" customHeight="1" x14ac:dyDescent="0.2">
      <c r="A24" s="70"/>
      <c r="B24" s="130" t="s">
        <v>115</v>
      </c>
      <c r="C24" s="150">
        <v>0</v>
      </c>
      <c r="D24" s="150">
        <v>0</v>
      </c>
      <c r="E24" s="150">
        <v>0</v>
      </c>
      <c r="F24" s="151">
        <v>0</v>
      </c>
      <c r="G24" s="150">
        <v>0</v>
      </c>
      <c r="H24" s="152">
        <v>62</v>
      </c>
      <c r="I24" s="150">
        <v>0</v>
      </c>
      <c r="J24" s="150">
        <v>0</v>
      </c>
      <c r="K24" s="150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13260</v>
      </c>
      <c r="D26" s="103">
        <f t="shared" ref="D26:K26" si="3">+D4+D8+D16+D24</f>
        <v>14515</v>
      </c>
      <c r="E26" s="103">
        <f t="shared" si="3"/>
        <v>16106</v>
      </c>
      <c r="F26" s="104">
        <f t="shared" si="3"/>
        <v>17047</v>
      </c>
      <c r="G26" s="103">
        <f t="shared" si="3"/>
        <v>20483</v>
      </c>
      <c r="H26" s="105">
        <f t="shared" si="3"/>
        <v>20154</v>
      </c>
      <c r="I26" s="103">
        <f t="shared" si="3"/>
        <v>16913</v>
      </c>
      <c r="J26" s="103">
        <f t="shared" si="3"/>
        <v>19098</v>
      </c>
      <c r="K26" s="103">
        <f t="shared" si="3"/>
        <v>20110.194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53"/>
    <col min="27" max="16384" width="9.140625" style="108"/>
  </cols>
  <sheetData>
    <row r="1" spans="1:27" s="6" customFormat="1" ht="15.75" customHeight="1" x14ac:dyDescent="0.2">
      <c r="A1" s="1" t="s">
        <v>188</v>
      </c>
      <c r="B1" s="2"/>
      <c r="C1" s="4"/>
      <c r="D1" s="4"/>
      <c r="E1" s="4"/>
      <c r="F1" s="4"/>
      <c r="G1" s="4"/>
      <c r="H1" s="4"/>
      <c r="I1" s="4"/>
      <c r="J1" s="4"/>
      <c r="K1" s="4"/>
      <c r="Z1" s="153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48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49" t="s">
        <v>117</v>
      </c>
    </row>
    <row r="4" spans="1:27" s="18" customFormat="1" ht="12.75" customHeight="1" x14ac:dyDescent="0.2">
      <c r="A4" s="70"/>
      <c r="B4" s="171" t="s">
        <v>169</v>
      </c>
      <c r="C4" s="160">
        <v>24436</v>
      </c>
      <c r="D4" s="160">
        <v>43360</v>
      </c>
      <c r="E4" s="160">
        <v>23563</v>
      </c>
      <c r="F4" s="155">
        <v>29886</v>
      </c>
      <c r="G4" s="156">
        <v>27188</v>
      </c>
      <c r="H4" s="157">
        <v>29707</v>
      </c>
      <c r="I4" s="160">
        <v>26749</v>
      </c>
      <c r="J4" s="160">
        <v>30584</v>
      </c>
      <c r="K4" s="160">
        <v>10157.099999999999</v>
      </c>
      <c r="Z4" s="148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170</v>
      </c>
      <c r="C5" s="160">
        <v>0</v>
      </c>
      <c r="D5" s="160">
        <v>2205</v>
      </c>
      <c r="E5" s="160">
        <v>4667</v>
      </c>
      <c r="F5" s="159">
        <v>6144</v>
      </c>
      <c r="G5" s="160">
        <v>6144</v>
      </c>
      <c r="H5" s="161">
        <v>6323</v>
      </c>
      <c r="I5" s="160">
        <v>4841</v>
      </c>
      <c r="J5" s="160">
        <v>6982</v>
      </c>
      <c r="K5" s="160">
        <v>7352.0459999999994</v>
      </c>
      <c r="Z5" s="148">
        <f t="shared" si="0"/>
        <v>1</v>
      </c>
      <c r="AA5" s="41">
        <v>10</v>
      </c>
    </row>
    <row r="6" spans="1:27" s="18" customFormat="1" ht="12.75" hidden="1" customHeight="1" x14ac:dyDescent="0.2">
      <c r="A6" s="70"/>
      <c r="B6" s="171" t="s">
        <v>0</v>
      </c>
      <c r="C6" s="160"/>
      <c r="D6" s="160"/>
      <c r="E6" s="160"/>
      <c r="F6" s="159"/>
      <c r="G6" s="160"/>
      <c r="H6" s="161"/>
      <c r="I6" s="160"/>
      <c r="J6" s="160"/>
      <c r="K6" s="160"/>
      <c r="Z6" s="148">
        <f t="shared" si="0"/>
        <v>0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60"/>
      <c r="D7" s="160"/>
      <c r="E7" s="160"/>
      <c r="F7" s="159"/>
      <c r="G7" s="160"/>
      <c r="H7" s="161"/>
      <c r="I7" s="160"/>
      <c r="J7" s="160"/>
      <c r="K7" s="160"/>
      <c r="Z7" s="148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60"/>
      <c r="D8" s="160"/>
      <c r="E8" s="160"/>
      <c r="F8" s="159"/>
      <c r="G8" s="160"/>
      <c r="H8" s="161"/>
      <c r="I8" s="160"/>
      <c r="J8" s="160"/>
      <c r="K8" s="160"/>
      <c r="Z8" s="148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60"/>
      <c r="D9" s="160"/>
      <c r="E9" s="160"/>
      <c r="F9" s="159"/>
      <c r="G9" s="160"/>
      <c r="H9" s="161"/>
      <c r="I9" s="160"/>
      <c r="J9" s="160"/>
      <c r="K9" s="160"/>
      <c r="Z9" s="148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60"/>
      <c r="D10" s="160"/>
      <c r="E10" s="160"/>
      <c r="F10" s="159"/>
      <c r="G10" s="160"/>
      <c r="H10" s="161"/>
      <c r="I10" s="160"/>
      <c r="J10" s="160"/>
      <c r="K10" s="160"/>
      <c r="Z10" s="148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60"/>
      <c r="D11" s="160"/>
      <c r="E11" s="160"/>
      <c r="F11" s="159"/>
      <c r="G11" s="160"/>
      <c r="H11" s="161"/>
      <c r="I11" s="160"/>
      <c r="J11" s="160"/>
      <c r="K11" s="160"/>
      <c r="Z11" s="148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60"/>
      <c r="D12" s="160"/>
      <c r="E12" s="160"/>
      <c r="F12" s="159"/>
      <c r="G12" s="160"/>
      <c r="H12" s="161"/>
      <c r="I12" s="160"/>
      <c r="J12" s="160"/>
      <c r="K12" s="160"/>
      <c r="Z12" s="148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60"/>
      <c r="D13" s="160"/>
      <c r="E13" s="160"/>
      <c r="F13" s="159"/>
      <c r="G13" s="160"/>
      <c r="H13" s="161"/>
      <c r="I13" s="160"/>
      <c r="J13" s="160"/>
      <c r="K13" s="160"/>
      <c r="Z13" s="148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60"/>
      <c r="D14" s="160"/>
      <c r="E14" s="160"/>
      <c r="F14" s="159"/>
      <c r="G14" s="160"/>
      <c r="H14" s="161"/>
      <c r="I14" s="160"/>
      <c r="J14" s="160"/>
      <c r="K14" s="160"/>
      <c r="Z14" s="148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60"/>
      <c r="D15" s="160"/>
      <c r="E15" s="160"/>
      <c r="F15" s="159"/>
      <c r="G15" s="160"/>
      <c r="H15" s="161"/>
      <c r="I15" s="160"/>
      <c r="J15" s="160"/>
      <c r="K15" s="160"/>
      <c r="Z15" s="148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60"/>
      <c r="D16" s="160"/>
      <c r="E16" s="160"/>
      <c r="F16" s="159"/>
      <c r="G16" s="160"/>
      <c r="H16" s="161"/>
      <c r="I16" s="160"/>
      <c r="J16" s="160"/>
      <c r="K16" s="160"/>
      <c r="Z16" s="148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60"/>
      <c r="D17" s="160"/>
      <c r="E17" s="160"/>
      <c r="F17" s="159"/>
      <c r="G17" s="160"/>
      <c r="H17" s="161"/>
      <c r="I17" s="160"/>
      <c r="J17" s="160"/>
      <c r="K17" s="160"/>
      <c r="Z17" s="148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60"/>
      <c r="D18" s="160"/>
      <c r="E18" s="160"/>
      <c r="F18" s="159"/>
      <c r="G18" s="160"/>
      <c r="H18" s="161"/>
      <c r="I18" s="160"/>
      <c r="J18" s="160"/>
      <c r="K18" s="160"/>
      <c r="Z18" s="148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24436</v>
      </c>
      <c r="D19" s="103">
        <f t="shared" ref="D19:K19" si="1">SUM(D4:D18)</f>
        <v>45565</v>
      </c>
      <c r="E19" s="103">
        <f t="shared" si="1"/>
        <v>28230</v>
      </c>
      <c r="F19" s="104">
        <f t="shared" si="1"/>
        <v>36030</v>
      </c>
      <c r="G19" s="103">
        <f t="shared" si="1"/>
        <v>33332</v>
      </c>
      <c r="H19" s="105">
        <f t="shared" si="1"/>
        <v>36030</v>
      </c>
      <c r="I19" s="103">
        <f t="shared" si="1"/>
        <v>31590</v>
      </c>
      <c r="J19" s="103">
        <f t="shared" si="1"/>
        <v>37566</v>
      </c>
      <c r="K19" s="103">
        <f t="shared" si="1"/>
        <v>17509.145999999997</v>
      </c>
      <c r="Z19" s="148">
        <f t="shared" si="0"/>
        <v>1</v>
      </c>
    </row>
    <row r="20" spans="1:26" s="18" customFormat="1" hidden="1" x14ac:dyDescent="0.25">
      <c r="A20" s="172"/>
      <c r="Z20" s="148">
        <f t="shared" si="0"/>
        <v>0</v>
      </c>
    </row>
    <row r="21" spans="1:26" s="18" customFormat="1" x14ac:dyDescent="0.2">
      <c r="Z21" s="148"/>
    </row>
    <row r="22" spans="1:26" s="18" customFormat="1" x14ac:dyDescent="0.2">
      <c r="Z22" s="148"/>
    </row>
    <row r="23" spans="1:26" s="18" customFormat="1" x14ac:dyDescent="0.2">
      <c r="Z23" s="148"/>
    </row>
    <row r="24" spans="1:26" s="18" customFormat="1" x14ac:dyDescent="0.2">
      <c r="Z24" s="148"/>
    </row>
    <row r="25" spans="1:26" s="18" customFormat="1" x14ac:dyDescent="0.2">
      <c r="Z25" s="148"/>
    </row>
    <row r="26" spans="1:26" s="18" customFormat="1" x14ac:dyDescent="0.2">
      <c r="Z26" s="148"/>
    </row>
    <row r="27" spans="1:26" s="18" customFormat="1" x14ac:dyDescent="0.2">
      <c r="Z27" s="148"/>
    </row>
    <row r="28" spans="1:26" s="18" customFormat="1" x14ac:dyDescent="0.2">
      <c r="Z28" s="148"/>
    </row>
    <row r="29" spans="1:26" s="18" customFormat="1" x14ac:dyDescent="0.2">
      <c r="Z29" s="148"/>
    </row>
    <row r="30" spans="1:26" s="18" customFormat="1" x14ac:dyDescent="0.2">
      <c r="Z30" s="148"/>
    </row>
    <row r="31" spans="1:26" s="18" customFormat="1" x14ac:dyDescent="0.2">
      <c r="Z31" s="148"/>
    </row>
    <row r="32" spans="1:26" s="18" customFormat="1" x14ac:dyDescent="0.2">
      <c r="Z32" s="148"/>
    </row>
    <row r="33" spans="26:26" s="18" customFormat="1" x14ac:dyDescent="0.2">
      <c r="Z33" s="148"/>
    </row>
    <row r="34" spans="26:26" s="18" customFormat="1" x14ac:dyDescent="0.2">
      <c r="Z34" s="148"/>
    </row>
    <row r="35" spans="26:26" s="18" customFormat="1" x14ac:dyDescent="0.2">
      <c r="Z35" s="148"/>
    </row>
    <row r="36" spans="26:26" s="18" customFormat="1" x14ac:dyDescent="0.2">
      <c r="Z36" s="148"/>
    </row>
    <row r="37" spans="26:26" s="18" customFormat="1" x14ac:dyDescent="0.2">
      <c r="Z37" s="148"/>
    </row>
    <row r="38" spans="26:26" s="18" customFormat="1" x14ac:dyDescent="0.2">
      <c r="Z38" s="148"/>
    </row>
    <row r="39" spans="26:26" s="18" customFormat="1" x14ac:dyDescent="0.2">
      <c r="Z39" s="148"/>
    </row>
    <row r="40" spans="26:26" s="18" customFormat="1" x14ac:dyDescent="0.2">
      <c r="Z40" s="148"/>
    </row>
    <row r="41" spans="26:26" s="18" customFormat="1" x14ac:dyDescent="0.2">
      <c r="Z41" s="148"/>
    </row>
    <row r="42" spans="26:26" s="18" customFormat="1" x14ac:dyDescent="0.2">
      <c r="Z42" s="148"/>
    </row>
    <row r="43" spans="26:26" s="18" customFormat="1" x14ac:dyDescent="0.2">
      <c r="Z43" s="148"/>
    </row>
    <row r="44" spans="26:26" s="18" customFormat="1" x14ac:dyDescent="0.2">
      <c r="Z44" s="148"/>
    </row>
    <row r="45" spans="26:26" s="18" customFormat="1" x14ac:dyDescent="0.2">
      <c r="Z45" s="148"/>
    </row>
    <row r="46" spans="26:26" s="18" customFormat="1" x14ac:dyDescent="0.2">
      <c r="Z46" s="148"/>
    </row>
    <row r="47" spans="26:26" s="18" customFormat="1" x14ac:dyDescent="0.2">
      <c r="Z47" s="148"/>
    </row>
    <row r="48" spans="26:26" s="18" customFormat="1" x14ac:dyDescent="0.2">
      <c r="Z48" s="148"/>
    </row>
    <row r="49" spans="26:26" s="18" customFormat="1" x14ac:dyDescent="0.2">
      <c r="Z49" s="148"/>
    </row>
    <row r="50" spans="26:26" s="18" customFormat="1" x14ac:dyDescent="0.2">
      <c r="Z50" s="148"/>
    </row>
    <row r="51" spans="26:26" s="18" customFormat="1" x14ac:dyDescent="0.2">
      <c r="Z51" s="148"/>
    </row>
    <row r="52" spans="26:26" s="18" customFormat="1" x14ac:dyDescent="0.2">
      <c r="Z52" s="148"/>
    </row>
    <row r="53" spans="26:26" s="18" customFormat="1" x14ac:dyDescent="0.2">
      <c r="Z53" s="148"/>
    </row>
    <row r="54" spans="26:26" s="18" customFormat="1" x14ac:dyDescent="0.2">
      <c r="Z54" s="148"/>
    </row>
    <row r="55" spans="26:26" s="18" customFormat="1" x14ac:dyDescent="0.2">
      <c r="Z55" s="148"/>
    </row>
    <row r="56" spans="26:26" s="18" customFormat="1" x14ac:dyDescent="0.2">
      <c r="Z56" s="148"/>
    </row>
    <row r="57" spans="26:26" s="18" customFormat="1" x14ac:dyDescent="0.2">
      <c r="Z57" s="148"/>
    </row>
    <row r="58" spans="26:26" s="18" customFormat="1" x14ac:dyDescent="0.2">
      <c r="Z58" s="148"/>
    </row>
    <row r="59" spans="26:26" s="18" customFormat="1" x14ac:dyDescent="0.2">
      <c r="Z59" s="148"/>
    </row>
    <row r="60" spans="26:26" s="18" customFormat="1" x14ac:dyDescent="0.2">
      <c r="Z60" s="148"/>
    </row>
    <row r="61" spans="26:26" s="18" customFormat="1" x14ac:dyDescent="0.2">
      <c r="Z61" s="148"/>
    </row>
    <row r="62" spans="26:26" s="18" customFormat="1" x14ac:dyDescent="0.2">
      <c r="Z62" s="148"/>
    </row>
    <row r="63" spans="26:26" s="18" customFormat="1" x14ac:dyDescent="0.2">
      <c r="Z63" s="148"/>
    </row>
    <row r="64" spans="26:26" s="18" customFormat="1" x14ac:dyDescent="0.2">
      <c r="Z64" s="148"/>
    </row>
    <row r="65" spans="26:26" s="18" customFormat="1" x14ac:dyDescent="0.2">
      <c r="Z65" s="148"/>
    </row>
    <row r="66" spans="26:26" s="18" customFormat="1" x14ac:dyDescent="0.2">
      <c r="Z66" s="148"/>
    </row>
    <row r="67" spans="26:26" s="18" customFormat="1" x14ac:dyDescent="0.2">
      <c r="Z67" s="148"/>
    </row>
    <row r="68" spans="26:26" s="18" customFormat="1" x14ac:dyDescent="0.2">
      <c r="Z68" s="148"/>
    </row>
    <row r="69" spans="26:26" s="18" customFormat="1" x14ac:dyDescent="0.2">
      <c r="Z69" s="148"/>
    </row>
    <row r="70" spans="26:26" s="18" customFormat="1" x14ac:dyDescent="0.2">
      <c r="Z70" s="148"/>
    </row>
    <row r="71" spans="26:26" s="18" customFormat="1" x14ac:dyDescent="0.2">
      <c r="Z71" s="148"/>
    </row>
    <row r="72" spans="26:26" s="18" customFormat="1" x14ac:dyDescent="0.2">
      <c r="Z72" s="148"/>
    </row>
    <row r="73" spans="26:26" s="18" customFormat="1" x14ac:dyDescent="0.2">
      <c r="Z73" s="148"/>
    </row>
    <row r="74" spans="26:26" s="18" customFormat="1" x14ac:dyDescent="0.2">
      <c r="Z74" s="148"/>
    </row>
    <row r="75" spans="26:26" s="18" customFormat="1" x14ac:dyDescent="0.2">
      <c r="Z75" s="148"/>
    </row>
    <row r="76" spans="26:26" s="18" customFormat="1" x14ac:dyDescent="0.2">
      <c r="Z76" s="148"/>
    </row>
    <row r="77" spans="26:26" s="18" customFormat="1" x14ac:dyDescent="0.2">
      <c r="Z77" s="148"/>
    </row>
    <row r="78" spans="26:26" s="18" customFormat="1" x14ac:dyDescent="0.2">
      <c r="Z78" s="148"/>
    </row>
    <row r="79" spans="26:26" s="18" customFormat="1" x14ac:dyDescent="0.2">
      <c r="Z79" s="148"/>
    </row>
    <row r="80" spans="26:26" s="18" customFormat="1" x14ac:dyDescent="0.2">
      <c r="Z80" s="148"/>
    </row>
    <row r="81" spans="26:26" s="18" customFormat="1" x14ac:dyDescent="0.2">
      <c r="Z81" s="148"/>
    </row>
    <row r="82" spans="26:26" s="18" customFormat="1" x14ac:dyDescent="0.2">
      <c r="Z82" s="148"/>
    </row>
    <row r="83" spans="26:26" s="18" customFormat="1" x14ac:dyDescent="0.2">
      <c r="Z83" s="148"/>
    </row>
    <row r="84" spans="26:26" s="18" customFormat="1" x14ac:dyDescent="0.2">
      <c r="Z84" s="148"/>
    </row>
    <row r="85" spans="26:26" s="18" customFormat="1" x14ac:dyDescent="0.2">
      <c r="Z85" s="148"/>
    </row>
    <row r="86" spans="26:26" s="18" customFormat="1" x14ac:dyDescent="0.2">
      <c r="Z86" s="148"/>
    </row>
    <row r="87" spans="26:26" s="18" customFormat="1" x14ac:dyDescent="0.2">
      <c r="Z87" s="148"/>
    </row>
    <row r="88" spans="26:26" s="18" customFormat="1" x14ac:dyDescent="0.2">
      <c r="Z88" s="148"/>
    </row>
    <row r="89" spans="26:26" s="18" customFormat="1" x14ac:dyDescent="0.2">
      <c r="Z89" s="148"/>
    </row>
    <row r="90" spans="26:26" s="18" customFormat="1" x14ac:dyDescent="0.2">
      <c r="Z90" s="148"/>
    </row>
    <row r="91" spans="26:26" s="18" customFormat="1" x14ac:dyDescent="0.2">
      <c r="Z91" s="148"/>
    </row>
    <row r="92" spans="26:26" s="18" customFormat="1" x14ac:dyDescent="0.2">
      <c r="Z92" s="148"/>
    </row>
    <row r="93" spans="26:26" s="18" customFormat="1" x14ac:dyDescent="0.2">
      <c r="Z93" s="148"/>
    </row>
    <row r="94" spans="26:26" s="18" customFormat="1" x14ac:dyDescent="0.2">
      <c r="Z94" s="148"/>
    </row>
    <row r="95" spans="26:26" s="18" customFormat="1" x14ac:dyDescent="0.2">
      <c r="Z95" s="148"/>
    </row>
    <row r="96" spans="26:26" s="18" customFormat="1" x14ac:dyDescent="0.2">
      <c r="Z96" s="148"/>
    </row>
    <row r="97" spans="26:26" s="18" customFormat="1" x14ac:dyDescent="0.2">
      <c r="Z97" s="148"/>
    </row>
    <row r="98" spans="26:26" s="18" customFormat="1" x14ac:dyDescent="0.2">
      <c r="Z98" s="148"/>
    </row>
    <row r="99" spans="26:26" s="18" customFormat="1" x14ac:dyDescent="0.2">
      <c r="Z99" s="148"/>
    </row>
    <row r="100" spans="26:26" s="18" customFormat="1" x14ac:dyDescent="0.2">
      <c r="Z100" s="148"/>
    </row>
    <row r="101" spans="26:26" s="18" customFormat="1" x14ac:dyDescent="0.2">
      <c r="Z101" s="148"/>
    </row>
    <row r="102" spans="26:26" s="18" customFormat="1" x14ac:dyDescent="0.2">
      <c r="Z102" s="148"/>
    </row>
    <row r="103" spans="26:26" s="18" customFormat="1" x14ac:dyDescent="0.2">
      <c r="Z103" s="148"/>
    </row>
    <row r="104" spans="26:26" s="18" customFormat="1" x14ac:dyDescent="0.2">
      <c r="Z104" s="148"/>
    </row>
    <row r="105" spans="26:26" s="18" customFormat="1" x14ac:dyDescent="0.2">
      <c r="Z105" s="148"/>
    </row>
    <row r="106" spans="26:26" s="18" customFormat="1" x14ac:dyDescent="0.2">
      <c r="Z106" s="148"/>
    </row>
    <row r="107" spans="26:26" s="18" customFormat="1" x14ac:dyDescent="0.2">
      <c r="Z107" s="148"/>
    </row>
    <row r="108" spans="26:26" s="18" customFormat="1" x14ac:dyDescent="0.2">
      <c r="Z108" s="148"/>
    </row>
    <row r="109" spans="26:26" s="18" customFormat="1" x14ac:dyDescent="0.2">
      <c r="Z109" s="148"/>
    </row>
    <row r="110" spans="26:26" s="18" customFormat="1" x14ac:dyDescent="0.2">
      <c r="Z110" s="148"/>
    </row>
    <row r="111" spans="26:26" s="18" customFormat="1" x14ac:dyDescent="0.2">
      <c r="Z111" s="148"/>
    </row>
    <row r="112" spans="26:26" s="18" customFormat="1" x14ac:dyDescent="0.2">
      <c r="Z112" s="148"/>
    </row>
    <row r="113" spans="26:26" s="18" customFormat="1" x14ac:dyDescent="0.2">
      <c r="Z113" s="148"/>
    </row>
    <row r="114" spans="26:26" s="18" customFormat="1" x14ac:dyDescent="0.2">
      <c r="Z114" s="148"/>
    </row>
    <row r="115" spans="26:26" s="18" customFormat="1" x14ac:dyDescent="0.2">
      <c r="Z115" s="148"/>
    </row>
    <row r="116" spans="26:26" s="18" customFormat="1" x14ac:dyDescent="0.2">
      <c r="Z116" s="148"/>
    </row>
    <row r="117" spans="26:26" s="18" customFormat="1" x14ac:dyDescent="0.2">
      <c r="Z117" s="148"/>
    </row>
    <row r="118" spans="26:26" s="18" customFormat="1" x14ac:dyDescent="0.2">
      <c r="Z118" s="148"/>
    </row>
    <row r="119" spans="26:26" s="18" customFormat="1" x14ac:dyDescent="0.2">
      <c r="Z119" s="148"/>
    </row>
    <row r="120" spans="26:26" s="18" customFormat="1" x14ac:dyDescent="0.2">
      <c r="Z120" s="148"/>
    </row>
    <row r="121" spans="26:26" s="18" customFormat="1" x14ac:dyDescent="0.2">
      <c r="Z121" s="148"/>
    </row>
    <row r="122" spans="26:26" s="18" customFormat="1" x14ac:dyDescent="0.2">
      <c r="Z122" s="148"/>
    </row>
    <row r="123" spans="26:26" s="18" customFormat="1" x14ac:dyDescent="0.2">
      <c r="Z123" s="148"/>
    </row>
    <row r="124" spans="26:26" s="18" customFormat="1" x14ac:dyDescent="0.2">
      <c r="Z124" s="148"/>
    </row>
    <row r="125" spans="26:26" s="18" customFormat="1" x14ac:dyDescent="0.2">
      <c r="Z125" s="148"/>
    </row>
    <row r="126" spans="26:26" s="18" customFormat="1" x14ac:dyDescent="0.2">
      <c r="Z126" s="148"/>
    </row>
    <row r="127" spans="26:26" s="18" customFormat="1" x14ac:dyDescent="0.2">
      <c r="Z127" s="148"/>
    </row>
    <row r="128" spans="26:26" s="18" customFormat="1" x14ac:dyDescent="0.2">
      <c r="Z128" s="148"/>
    </row>
    <row r="129" spans="26:26" s="18" customFormat="1" x14ac:dyDescent="0.2">
      <c r="Z129" s="148"/>
    </row>
    <row r="130" spans="26:26" s="18" customFormat="1" x14ac:dyDescent="0.2">
      <c r="Z130" s="148"/>
    </row>
    <row r="131" spans="26:26" s="18" customFormat="1" x14ac:dyDescent="0.2">
      <c r="Z131" s="148"/>
    </row>
    <row r="132" spans="26:26" s="18" customFormat="1" x14ac:dyDescent="0.2">
      <c r="Z132" s="148"/>
    </row>
    <row r="133" spans="26:26" s="18" customFormat="1" x14ac:dyDescent="0.2">
      <c r="Z133" s="148"/>
    </row>
    <row r="134" spans="26:26" s="18" customFormat="1" x14ac:dyDescent="0.2">
      <c r="Z134" s="148"/>
    </row>
    <row r="135" spans="26:26" s="18" customFormat="1" x14ac:dyDescent="0.2">
      <c r="Z135" s="148"/>
    </row>
    <row r="136" spans="26:26" s="18" customFormat="1" x14ac:dyDescent="0.2">
      <c r="Z136" s="148"/>
    </row>
    <row r="137" spans="26:26" s="18" customFormat="1" x14ac:dyDescent="0.2">
      <c r="Z137" s="148"/>
    </row>
    <row r="138" spans="26:26" s="18" customFormat="1" x14ac:dyDescent="0.2">
      <c r="Z138" s="148"/>
    </row>
    <row r="139" spans="26:26" s="18" customFormat="1" x14ac:dyDescent="0.2">
      <c r="Z139" s="148"/>
    </row>
    <row r="140" spans="26:26" s="18" customFormat="1" x14ac:dyDescent="0.2">
      <c r="Z140" s="148"/>
    </row>
    <row r="141" spans="26:26" s="18" customFormat="1" x14ac:dyDescent="0.2">
      <c r="Z141" s="148"/>
    </row>
    <row r="142" spans="26:26" s="18" customFormat="1" x14ac:dyDescent="0.2">
      <c r="Z142" s="148"/>
    </row>
    <row r="143" spans="26:26" s="18" customFormat="1" x14ac:dyDescent="0.2">
      <c r="Z143" s="148"/>
    </row>
    <row r="144" spans="26:26" s="18" customFormat="1" x14ac:dyDescent="0.2">
      <c r="Z144" s="148"/>
    </row>
    <row r="145" spans="26:26" s="18" customFormat="1" x14ac:dyDescent="0.2">
      <c r="Z145" s="148"/>
    </row>
    <row r="146" spans="26:26" s="18" customFormat="1" x14ac:dyDescent="0.2">
      <c r="Z146" s="148"/>
    </row>
    <row r="147" spans="26:26" s="18" customFormat="1" x14ac:dyDescent="0.2">
      <c r="Z147" s="148"/>
    </row>
    <row r="148" spans="26:26" s="18" customFormat="1" x14ac:dyDescent="0.2">
      <c r="Z148" s="148"/>
    </row>
    <row r="149" spans="26:26" s="18" customFormat="1" x14ac:dyDescent="0.2">
      <c r="Z149" s="148"/>
    </row>
    <row r="150" spans="26:26" s="18" customFormat="1" x14ac:dyDescent="0.2">
      <c r="Z150" s="148"/>
    </row>
    <row r="151" spans="26:26" s="18" customFormat="1" x14ac:dyDescent="0.2">
      <c r="Z151" s="148"/>
    </row>
    <row r="152" spans="26:26" s="18" customFormat="1" x14ac:dyDescent="0.2">
      <c r="Z152" s="148"/>
    </row>
    <row r="153" spans="26:26" s="18" customFormat="1" x14ac:dyDescent="0.2">
      <c r="Z153" s="148"/>
    </row>
    <row r="154" spans="26:26" s="18" customFormat="1" x14ac:dyDescent="0.2">
      <c r="Z154" s="148"/>
    </row>
    <row r="155" spans="26:26" s="18" customFormat="1" x14ac:dyDescent="0.2">
      <c r="Z155" s="148"/>
    </row>
    <row r="156" spans="26:26" s="18" customFormat="1" x14ac:dyDescent="0.2">
      <c r="Z156" s="148"/>
    </row>
    <row r="157" spans="26:26" s="18" customFormat="1" x14ac:dyDescent="0.2">
      <c r="Z157" s="148"/>
    </row>
    <row r="158" spans="26:26" s="18" customFormat="1" x14ac:dyDescent="0.2">
      <c r="Z158" s="148"/>
    </row>
    <row r="159" spans="26:26" s="18" customFormat="1" x14ac:dyDescent="0.2">
      <c r="Z159" s="148"/>
    </row>
    <row r="160" spans="26:26" s="18" customFormat="1" x14ac:dyDescent="0.2">
      <c r="Z160" s="148"/>
    </row>
    <row r="161" spans="26:26" s="18" customFormat="1" x14ac:dyDescent="0.2">
      <c r="Z161" s="148"/>
    </row>
    <row r="162" spans="26:26" s="18" customFormat="1" x14ac:dyDescent="0.2">
      <c r="Z162" s="148"/>
    </row>
    <row r="163" spans="26:26" s="18" customFormat="1" x14ac:dyDescent="0.2">
      <c r="Z163" s="148"/>
    </row>
    <row r="164" spans="26:26" s="18" customFormat="1" x14ac:dyDescent="0.2">
      <c r="Z164" s="148"/>
    </row>
    <row r="165" spans="26:26" s="18" customFormat="1" x14ac:dyDescent="0.2">
      <c r="Z165" s="148"/>
    </row>
    <row r="166" spans="26:26" s="18" customFormat="1" x14ac:dyDescent="0.2">
      <c r="Z166" s="148"/>
    </row>
    <row r="167" spans="26:26" s="18" customFormat="1" x14ac:dyDescent="0.2">
      <c r="Z167" s="148"/>
    </row>
    <row r="168" spans="26:26" s="18" customFormat="1" x14ac:dyDescent="0.2">
      <c r="Z168" s="148"/>
    </row>
    <row r="169" spans="26:26" s="18" customFormat="1" x14ac:dyDescent="0.2">
      <c r="Z169" s="148"/>
    </row>
    <row r="170" spans="26:26" s="18" customFormat="1" x14ac:dyDescent="0.2">
      <c r="Z170" s="148"/>
    </row>
    <row r="171" spans="26:26" s="18" customFormat="1" x14ac:dyDescent="0.2">
      <c r="Z171" s="148"/>
    </row>
    <row r="172" spans="26:26" s="18" customFormat="1" x14ac:dyDescent="0.2">
      <c r="Z172" s="148"/>
    </row>
    <row r="173" spans="26:26" s="18" customFormat="1" x14ac:dyDescent="0.2">
      <c r="Z173" s="148"/>
    </row>
    <row r="174" spans="26:26" s="18" customFormat="1" x14ac:dyDescent="0.2">
      <c r="Z174" s="148"/>
    </row>
    <row r="175" spans="26:26" s="18" customFormat="1" x14ac:dyDescent="0.2">
      <c r="Z175" s="148"/>
    </row>
    <row r="176" spans="26:26" s="18" customFormat="1" x14ac:dyDescent="0.2">
      <c r="Z176" s="148"/>
    </row>
    <row r="177" spans="26:26" s="18" customFormat="1" x14ac:dyDescent="0.2">
      <c r="Z177" s="148"/>
    </row>
    <row r="178" spans="26:26" s="18" customFormat="1" x14ac:dyDescent="0.2">
      <c r="Z178" s="148"/>
    </row>
    <row r="179" spans="26:26" s="18" customFormat="1" x14ac:dyDescent="0.2">
      <c r="Z179" s="148"/>
    </row>
    <row r="180" spans="26:26" s="18" customFormat="1" x14ac:dyDescent="0.2">
      <c r="Z180" s="148"/>
    </row>
    <row r="181" spans="26:26" s="18" customFormat="1" x14ac:dyDescent="0.2">
      <c r="Z181" s="148"/>
    </row>
    <row r="182" spans="26:26" s="18" customFormat="1" x14ac:dyDescent="0.2">
      <c r="Z182" s="148"/>
    </row>
    <row r="183" spans="26:26" s="18" customFormat="1" x14ac:dyDescent="0.2">
      <c r="Z183" s="148"/>
    </row>
    <row r="184" spans="26:26" s="18" customFormat="1" x14ac:dyDescent="0.2">
      <c r="Z184" s="148"/>
    </row>
    <row r="185" spans="26:26" s="18" customFormat="1" x14ac:dyDescent="0.2">
      <c r="Z185" s="148"/>
    </row>
    <row r="186" spans="26:26" s="18" customFormat="1" x14ac:dyDescent="0.2">
      <c r="Z186" s="148"/>
    </row>
    <row r="187" spans="26:26" s="18" customFormat="1" x14ac:dyDescent="0.2">
      <c r="Z187" s="148"/>
    </row>
    <row r="188" spans="26:26" s="18" customFormat="1" x14ac:dyDescent="0.2">
      <c r="Z188" s="148"/>
    </row>
    <row r="189" spans="26:26" s="18" customFormat="1" x14ac:dyDescent="0.2">
      <c r="Z189" s="148"/>
    </row>
    <row r="190" spans="26:26" s="18" customFormat="1" x14ac:dyDescent="0.2">
      <c r="Z190" s="148"/>
    </row>
    <row r="191" spans="26:26" s="18" customFormat="1" x14ac:dyDescent="0.2">
      <c r="Z191" s="148"/>
    </row>
    <row r="192" spans="26:26" s="18" customFormat="1" x14ac:dyDescent="0.2">
      <c r="Z192" s="148"/>
    </row>
    <row r="193" spans="26:26" s="18" customFormat="1" x14ac:dyDescent="0.2">
      <c r="Z193" s="148"/>
    </row>
    <row r="194" spans="26:26" s="18" customFormat="1" x14ac:dyDescent="0.2">
      <c r="Z194" s="148"/>
    </row>
    <row r="195" spans="26:26" s="18" customFormat="1" x14ac:dyDescent="0.2">
      <c r="Z195" s="148"/>
    </row>
    <row r="196" spans="26:26" s="18" customFormat="1" x14ac:dyDescent="0.2">
      <c r="Z196" s="148"/>
    </row>
    <row r="197" spans="26:26" s="18" customFormat="1" x14ac:dyDescent="0.2">
      <c r="Z197" s="148"/>
    </row>
    <row r="198" spans="26:26" s="18" customFormat="1" x14ac:dyDescent="0.2">
      <c r="Z198" s="148"/>
    </row>
    <row r="199" spans="26:26" s="18" customFormat="1" x14ac:dyDescent="0.2">
      <c r="Z199" s="148"/>
    </row>
    <row r="200" spans="26:26" s="18" customFormat="1" x14ac:dyDescent="0.2">
      <c r="Z200" s="148"/>
    </row>
    <row r="201" spans="26:26" s="18" customFormat="1" x14ac:dyDescent="0.2">
      <c r="Z201" s="148"/>
    </row>
    <row r="202" spans="26:26" s="18" customFormat="1" x14ac:dyDescent="0.2">
      <c r="Z202" s="148"/>
    </row>
    <row r="203" spans="26:26" s="18" customFormat="1" x14ac:dyDescent="0.2">
      <c r="Z203" s="148"/>
    </row>
    <row r="204" spans="26:26" s="18" customFormat="1" x14ac:dyDescent="0.2">
      <c r="Z204" s="148"/>
    </row>
    <row r="205" spans="26:26" s="18" customFormat="1" x14ac:dyDescent="0.2">
      <c r="Z205" s="148"/>
    </row>
    <row r="206" spans="26:26" s="18" customFormat="1" x14ac:dyDescent="0.2">
      <c r="Z206" s="148"/>
    </row>
    <row r="207" spans="26:26" s="18" customFormat="1" x14ac:dyDescent="0.2">
      <c r="Z207" s="148"/>
    </row>
    <row r="208" spans="26:26" s="18" customFormat="1" x14ac:dyDescent="0.2">
      <c r="Z208" s="148"/>
    </row>
    <row r="209" spans="26:26" s="18" customFormat="1" x14ac:dyDescent="0.2">
      <c r="Z209" s="148"/>
    </row>
    <row r="210" spans="26:26" s="18" customFormat="1" x14ac:dyDescent="0.2">
      <c r="Z210" s="148"/>
    </row>
    <row r="211" spans="26:26" s="18" customFormat="1" x14ac:dyDescent="0.2">
      <c r="Z211" s="148"/>
    </row>
    <row r="212" spans="26:26" s="18" customFormat="1" x14ac:dyDescent="0.2">
      <c r="Z212" s="148"/>
    </row>
    <row r="213" spans="26:26" s="18" customFormat="1" x14ac:dyDescent="0.2">
      <c r="Z213" s="148"/>
    </row>
    <row r="214" spans="26:26" s="18" customFormat="1" x14ac:dyDescent="0.2">
      <c r="Z214" s="148"/>
    </row>
    <row r="215" spans="26:26" s="18" customFormat="1" x14ac:dyDescent="0.2">
      <c r="Z215" s="148"/>
    </row>
    <row r="216" spans="26:26" s="18" customFormat="1" x14ac:dyDescent="0.2">
      <c r="Z216" s="148"/>
    </row>
    <row r="217" spans="26:26" s="18" customFormat="1" x14ac:dyDescent="0.2">
      <c r="Z217" s="148"/>
    </row>
    <row r="218" spans="26:26" s="18" customFormat="1" x14ac:dyDescent="0.2">
      <c r="Z218" s="148"/>
    </row>
    <row r="219" spans="26:26" s="18" customFormat="1" x14ac:dyDescent="0.2">
      <c r="Z219" s="148"/>
    </row>
    <row r="220" spans="26:26" s="18" customFormat="1" x14ac:dyDescent="0.2">
      <c r="Z220" s="148"/>
    </row>
    <row r="221" spans="26:26" s="18" customFormat="1" x14ac:dyDescent="0.2">
      <c r="Z221" s="148"/>
    </row>
    <row r="222" spans="26:26" s="18" customFormat="1" x14ac:dyDescent="0.2">
      <c r="Z222" s="148"/>
    </row>
    <row r="223" spans="26:26" s="18" customFormat="1" x14ac:dyDescent="0.2">
      <c r="Z223" s="148"/>
    </row>
    <row r="224" spans="26:26" s="18" customFormat="1" x14ac:dyDescent="0.2">
      <c r="Z224" s="148"/>
    </row>
    <row r="225" spans="26:26" s="18" customFormat="1" x14ac:dyDescent="0.2">
      <c r="Z225" s="148"/>
    </row>
    <row r="226" spans="26:26" s="18" customFormat="1" x14ac:dyDescent="0.2">
      <c r="Z226" s="148"/>
    </row>
    <row r="227" spans="26:26" s="18" customFormat="1" x14ac:dyDescent="0.2">
      <c r="Z227" s="148"/>
    </row>
    <row r="228" spans="26:26" s="18" customFormat="1" x14ac:dyDescent="0.2">
      <c r="Z228" s="148"/>
    </row>
    <row r="229" spans="26:26" s="18" customFormat="1" x14ac:dyDescent="0.2">
      <c r="Z229" s="148"/>
    </row>
    <row r="230" spans="26:26" s="18" customFormat="1" x14ac:dyDescent="0.2">
      <c r="Z230" s="148"/>
    </row>
    <row r="231" spans="26:26" s="18" customFormat="1" x14ac:dyDescent="0.2">
      <c r="Z231" s="153"/>
    </row>
    <row r="232" spans="26:26" s="18" customFormat="1" x14ac:dyDescent="0.2">
      <c r="Z232" s="153"/>
    </row>
    <row r="233" spans="26:26" s="18" customFormat="1" x14ac:dyDescent="0.2">
      <c r="Z233" s="153"/>
    </row>
    <row r="234" spans="26:26" s="18" customFormat="1" x14ac:dyDescent="0.2">
      <c r="Z234" s="153"/>
    </row>
    <row r="235" spans="26:26" s="18" customFormat="1" x14ac:dyDescent="0.2">
      <c r="Z235" s="153"/>
    </row>
    <row r="236" spans="26:26" s="18" customFormat="1" x14ac:dyDescent="0.2">
      <c r="Z236" s="153"/>
    </row>
    <row r="237" spans="26:26" s="18" customFormat="1" x14ac:dyDescent="0.2">
      <c r="Z237" s="153"/>
    </row>
    <row r="238" spans="26:26" s="18" customFormat="1" x14ac:dyDescent="0.2">
      <c r="Z238" s="153"/>
    </row>
    <row r="239" spans="26:26" s="18" customFormat="1" x14ac:dyDescent="0.2">
      <c r="Z239" s="153"/>
    </row>
    <row r="240" spans="26:26" s="18" customFormat="1" x14ac:dyDescent="0.2">
      <c r="Z240" s="153"/>
    </row>
    <row r="241" spans="26:26" s="18" customFormat="1" x14ac:dyDescent="0.2">
      <c r="Z241" s="153"/>
    </row>
    <row r="242" spans="26:26" s="18" customFormat="1" x14ac:dyDescent="0.2">
      <c r="Z242" s="153"/>
    </row>
    <row r="243" spans="26:26" s="18" customFormat="1" x14ac:dyDescent="0.2">
      <c r="Z243" s="153"/>
    </row>
    <row r="244" spans="26:26" s="18" customFormat="1" x14ac:dyDescent="0.2">
      <c r="Z244" s="153"/>
    </row>
    <row r="245" spans="26:26" s="18" customFormat="1" x14ac:dyDescent="0.2">
      <c r="Z245" s="153"/>
    </row>
    <row r="246" spans="26:26" s="18" customFormat="1" x14ac:dyDescent="0.2">
      <c r="Z246" s="153"/>
    </row>
    <row r="247" spans="26:26" s="18" customFormat="1" x14ac:dyDescent="0.2">
      <c r="Z247" s="153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189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50">
        <f>SUM(C5:C7)</f>
        <v>16610</v>
      </c>
      <c r="D4" s="150">
        <f t="shared" ref="D4:K4" si="0">SUM(D5:D7)</f>
        <v>44883</v>
      </c>
      <c r="E4" s="150">
        <f t="shared" si="0"/>
        <v>25409</v>
      </c>
      <c r="F4" s="151">
        <f t="shared" si="0"/>
        <v>14564</v>
      </c>
      <c r="G4" s="150">
        <f t="shared" si="0"/>
        <v>14263</v>
      </c>
      <c r="H4" s="152">
        <f t="shared" si="0"/>
        <v>14828</v>
      </c>
      <c r="I4" s="150">
        <f t="shared" si="0"/>
        <v>15590</v>
      </c>
      <c r="J4" s="150">
        <f t="shared" si="0"/>
        <v>14742</v>
      </c>
      <c r="K4" s="150">
        <f t="shared" si="0"/>
        <v>14971.053999999998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5">
        <v>0</v>
      </c>
      <c r="D5" s="156">
        <v>0</v>
      </c>
      <c r="E5" s="156">
        <v>9252</v>
      </c>
      <c r="F5" s="155">
        <v>12133</v>
      </c>
      <c r="G5" s="156">
        <v>12133</v>
      </c>
      <c r="H5" s="157">
        <v>12568</v>
      </c>
      <c r="I5" s="156">
        <v>12944</v>
      </c>
      <c r="J5" s="156">
        <v>13727</v>
      </c>
      <c r="K5" s="157">
        <v>14454.530999999999</v>
      </c>
      <c r="AA5" s="41">
        <v>10</v>
      </c>
    </row>
    <row r="6" spans="1:27" s="18" customFormat="1" ht="12.75" customHeight="1" x14ac:dyDescent="0.25">
      <c r="A6" s="64"/>
      <c r="B6" s="114" t="s">
        <v>45</v>
      </c>
      <c r="C6" s="159">
        <v>16610</v>
      </c>
      <c r="D6" s="160">
        <v>44883</v>
      </c>
      <c r="E6" s="160">
        <v>16157</v>
      </c>
      <c r="F6" s="159">
        <v>2431</v>
      </c>
      <c r="G6" s="160">
        <v>2130</v>
      </c>
      <c r="H6" s="161">
        <v>2260</v>
      </c>
      <c r="I6" s="160">
        <v>2646</v>
      </c>
      <c r="J6" s="160">
        <v>1015</v>
      </c>
      <c r="K6" s="161">
        <v>516.52299999999991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62">
        <v>0</v>
      </c>
      <c r="D7" s="163">
        <v>0</v>
      </c>
      <c r="E7" s="163">
        <v>0</v>
      </c>
      <c r="F7" s="162">
        <v>0</v>
      </c>
      <c r="G7" s="163">
        <v>0</v>
      </c>
      <c r="H7" s="164">
        <v>0</v>
      </c>
      <c r="I7" s="163">
        <v>0</v>
      </c>
      <c r="J7" s="163">
        <v>0</v>
      </c>
      <c r="K7" s="164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50">
        <f>SUM(C9:C15)</f>
        <v>0</v>
      </c>
      <c r="D8" s="150">
        <f t="shared" ref="D8:K8" si="1">SUM(D9:D15)</f>
        <v>0</v>
      </c>
      <c r="E8" s="150">
        <f t="shared" si="1"/>
        <v>0</v>
      </c>
      <c r="F8" s="151">
        <f t="shared" si="1"/>
        <v>21466</v>
      </c>
      <c r="G8" s="150">
        <f t="shared" si="1"/>
        <v>19069</v>
      </c>
      <c r="H8" s="152">
        <f t="shared" si="1"/>
        <v>21201</v>
      </c>
      <c r="I8" s="150">
        <f t="shared" si="1"/>
        <v>16000</v>
      </c>
      <c r="J8" s="150">
        <f t="shared" si="1"/>
        <v>22824</v>
      </c>
      <c r="K8" s="150">
        <f t="shared" si="1"/>
        <v>2538.0919999999969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5">
        <v>0</v>
      </c>
      <c r="D9" s="156">
        <v>0</v>
      </c>
      <c r="E9" s="156">
        <v>0</v>
      </c>
      <c r="F9" s="155">
        <v>0</v>
      </c>
      <c r="G9" s="156">
        <v>0</v>
      </c>
      <c r="H9" s="157">
        <v>0</v>
      </c>
      <c r="I9" s="156">
        <v>0</v>
      </c>
      <c r="J9" s="156">
        <v>0</v>
      </c>
      <c r="K9" s="157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9">
        <v>0</v>
      </c>
      <c r="D10" s="160">
        <v>0</v>
      </c>
      <c r="E10" s="160">
        <v>0</v>
      </c>
      <c r="F10" s="159">
        <v>0</v>
      </c>
      <c r="G10" s="160">
        <v>0</v>
      </c>
      <c r="H10" s="161">
        <v>0</v>
      </c>
      <c r="I10" s="160">
        <v>0</v>
      </c>
      <c r="J10" s="160">
        <v>0</v>
      </c>
      <c r="K10" s="161">
        <v>0</v>
      </c>
    </row>
    <row r="11" spans="1:27" s="18" customFormat="1" ht="12.75" customHeight="1" x14ac:dyDescent="0.2">
      <c r="A11" s="70"/>
      <c r="B11" s="114" t="s">
        <v>26</v>
      </c>
      <c r="C11" s="159">
        <v>0</v>
      </c>
      <c r="D11" s="160">
        <v>0</v>
      </c>
      <c r="E11" s="160">
        <v>0</v>
      </c>
      <c r="F11" s="159">
        <v>0</v>
      </c>
      <c r="G11" s="160">
        <v>0</v>
      </c>
      <c r="H11" s="161">
        <v>0</v>
      </c>
      <c r="I11" s="160">
        <v>0</v>
      </c>
      <c r="J11" s="160">
        <v>0</v>
      </c>
      <c r="K11" s="161">
        <v>0</v>
      </c>
    </row>
    <row r="12" spans="1:27" s="18" customFormat="1" ht="12.75" customHeight="1" x14ac:dyDescent="0.25">
      <c r="A12" s="64"/>
      <c r="B12" s="114" t="s">
        <v>95</v>
      </c>
      <c r="C12" s="159">
        <v>0</v>
      </c>
      <c r="D12" s="160">
        <v>0</v>
      </c>
      <c r="E12" s="160">
        <v>0</v>
      </c>
      <c r="F12" s="159">
        <v>0</v>
      </c>
      <c r="G12" s="160">
        <v>0</v>
      </c>
      <c r="H12" s="161">
        <v>0</v>
      </c>
      <c r="I12" s="160">
        <v>0</v>
      </c>
      <c r="J12" s="160">
        <v>0</v>
      </c>
      <c r="K12" s="161">
        <v>0</v>
      </c>
    </row>
    <row r="13" spans="1:27" s="18" customFormat="1" ht="12.75" customHeight="1" x14ac:dyDescent="0.2">
      <c r="A13" s="70"/>
      <c r="B13" s="114" t="s">
        <v>29</v>
      </c>
      <c r="C13" s="159">
        <v>0</v>
      </c>
      <c r="D13" s="160">
        <v>0</v>
      </c>
      <c r="E13" s="160">
        <v>0</v>
      </c>
      <c r="F13" s="159">
        <v>0</v>
      </c>
      <c r="G13" s="160">
        <v>0</v>
      </c>
      <c r="H13" s="161">
        <v>0</v>
      </c>
      <c r="I13" s="160">
        <v>0</v>
      </c>
      <c r="J13" s="160">
        <v>0</v>
      </c>
      <c r="K13" s="161">
        <v>0</v>
      </c>
    </row>
    <row r="14" spans="1:27" s="18" customFormat="1" ht="12.75" customHeight="1" x14ac:dyDescent="0.2">
      <c r="A14" s="70"/>
      <c r="B14" s="114" t="s">
        <v>100</v>
      </c>
      <c r="C14" s="159">
        <v>0</v>
      </c>
      <c r="D14" s="160">
        <v>0</v>
      </c>
      <c r="E14" s="160">
        <v>0</v>
      </c>
      <c r="F14" s="159">
        <v>0</v>
      </c>
      <c r="G14" s="160">
        <v>0</v>
      </c>
      <c r="H14" s="161">
        <v>0</v>
      </c>
      <c r="I14" s="160">
        <v>0</v>
      </c>
      <c r="J14" s="160">
        <v>0</v>
      </c>
      <c r="K14" s="161">
        <v>0</v>
      </c>
    </row>
    <row r="15" spans="1:27" s="18" customFormat="1" ht="12.75" customHeight="1" x14ac:dyDescent="0.2">
      <c r="A15" s="70"/>
      <c r="B15" s="114" t="s">
        <v>101</v>
      </c>
      <c r="C15" s="162">
        <v>0</v>
      </c>
      <c r="D15" s="163">
        <v>0</v>
      </c>
      <c r="E15" s="163">
        <v>0</v>
      </c>
      <c r="F15" s="162">
        <v>21466</v>
      </c>
      <c r="G15" s="163">
        <v>19069</v>
      </c>
      <c r="H15" s="164">
        <v>21201</v>
      </c>
      <c r="I15" s="163">
        <v>16000</v>
      </c>
      <c r="J15" s="163">
        <v>22824</v>
      </c>
      <c r="K15" s="164">
        <v>2538.0919999999969</v>
      </c>
    </row>
    <row r="16" spans="1:27" s="31" customFormat="1" ht="12.75" customHeight="1" x14ac:dyDescent="0.25">
      <c r="A16" s="24"/>
      <c r="B16" s="130" t="s">
        <v>104</v>
      </c>
      <c r="C16" s="150">
        <f>SUM(C17:C23)</f>
        <v>7826</v>
      </c>
      <c r="D16" s="150">
        <f t="shared" ref="D16:K16" si="2">SUM(D17:D23)</f>
        <v>682</v>
      </c>
      <c r="E16" s="150">
        <f t="shared" si="2"/>
        <v>2821</v>
      </c>
      <c r="F16" s="151">
        <f t="shared" si="2"/>
        <v>0</v>
      </c>
      <c r="G16" s="150">
        <f t="shared" si="2"/>
        <v>0</v>
      </c>
      <c r="H16" s="152">
        <f t="shared" si="2"/>
        <v>0</v>
      </c>
      <c r="I16" s="150">
        <f t="shared" si="2"/>
        <v>0</v>
      </c>
      <c r="J16" s="150">
        <f t="shared" si="2"/>
        <v>0</v>
      </c>
      <c r="K16" s="150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5">
        <v>7826</v>
      </c>
      <c r="D17" s="156">
        <v>0</v>
      </c>
      <c r="E17" s="156">
        <v>2821</v>
      </c>
      <c r="F17" s="155">
        <v>0</v>
      </c>
      <c r="G17" s="156">
        <v>0</v>
      </c>
      <c r="H17" s="157">
        <v>0</v>
      </c>
      <c r="I17" s="156">
        <v>0</v>
      </c>
      <c r="J17" s="156">
        <v>0</v>
      </c>
      <c r="K17" s="157">
        <v>0</v>
      </c>
    </row>
    <row r="18" spans="1:11" s="18" customFormat="1" ht="12.75" customHeight="1" x14ac:dyDescent="0.2">
      <c r="A18" s="70"/>
      <c r="B18" s="114" t="s">
        <v>108</v>
      </c>
      <c r="C18" s="159">
        <v>0</v>
      </c>
      <c r="D18" s="160">
        <v>682</v>
      </c>
      <c r="E18" s="160">
        <v>0</v>
      </c>
      <c r="F18" s="159">
        <v>0</v>
      </c>
      <c r="G18" s="160">
        <v>0</v>
      </c>
      <c r="H18" s="161">
        <v>0</v>
      </c>
      <c r="I18" s="160">
        <v>0</v>
      </c>
      <c r="J18" s="160">
        <v>0</v>
      </c>
      <c r="K18" s="161">
        <v>0</v>
      </c>
    </row>
    <row r="19" spans="1:11" s="18" customFormat="1" ht="12.75" customHeight="1" x14ac:dyDescent="0.2">
      <c r="A19" s="70"/>
      <c r="B19" s="114" t="s">
        <v>111</v>
      </c>
      <c r="C19" s="159">
        <v>0</v>
      </c>
      <c r="D19" s="160">
        <v>0</v>
      </c>
      <c r="E19" s="160">
        <v>0</v>
      </c>
      <c r="F19" s="159">
        <v>0</v>
      </c>
      <c r="G19" s="160">
        <v>0</v>
      </c>
      <c r="H19" s="161">
        <v>0</v>
      </c>
      <c r="I19" s="160">
        <v>0</v>
      </c>
      <c r="J19" s="160">
        <v>0</v>
      </c>
      <c r="K19" s="161">
        <v>0</v>
      </c>
    </row>
    <row r="20" spans="1:11" s="18" customFormat="1" ht="12.75" customHeight="1" x14ac:dyDescent="0.2">
      <c r="A20" s="70"/>
      <c r="B20" s="114" t="s">
        <v>112</v>
      </c>
      <c r="C20" s="159">
        <v>0</v>
      </c>
      <c r="D20" s="160">
        <v>0</v>
      </c>
      <c r="E20" s="160">
        <v>0</v>
      </c>
      <c r="F20" s="159">
        <v>0</v>
      </c>
      <c r="G20" s="160">
        <v>0</v>
      </c>
      <c r="H20" s="161">
        <v>0</v>
      </c>
      <c r="I20" s="160">
        <v>0</v>
      </c>
      <c r="J20" s="160">
        <v>0</v>
      </c>
      <c r="K20" s="161">
        <v>0</v>
      </c>
    </row>
    <row r="21" spans="1:11" s="18" customFormat="1" ht="12.75" customHeight="1" x14ac:dyDescent="0.2">
      <c r="A21" s="70"/>
      <c r="B21" s="114" t="s">
        <v>113</v>
      </c>
      <c r="C21" s="159">
        <v>0</v>
      </c>
      <c r="D21" s="160">
        <v>0</v>
      </c>
      <c r="E21" s="160">
        <v>0</v>
      </c>
      <c r="F21" s="159">
        <v>0</v>
      </c>
      <c r="G21" s="160">
        <v>0</v>
      </c>
      <c r="H21" s="161">
        <v>0</v>
      </c>
      <c r="I21" s="160">
        <v>0</v>
      </c>
      <c r="J21" s="160">
        <v>0</v>
      </c>
      <c r="K21" s="161">
        <v>0</v>
      </c>
    </row>
    <row r="22" spans="1:11" s="18" customFormat="1" ht="12.75" customHeight="1" x14ac:dyDescent="0.2">
      <c r="A22" s="70"/>
      <c r="B22" s="114" t="s">
        <v>37</v>
      </c>
      <c r="C22" s="159">
        <v>0</v>
      </c>
      <c r="D22" s="160">
        <v>0</v>
      </c>
      <c r="E22" s="160">
        <v>0</v>
      </c>
      <c r="F22" s="159">
        <v>0</v>
      </c>
      <c r="G22" s="160">
        <v>0</v>
      </c>
      <c r="H22" s="161">
        <v>0</v>
      </c>
      <c r="I22" s="160">
        <v>0</v>
      </c>
      <c r="J22" s="160">
        <v>0</v>
      </c>
      <c r="K22" s="161">
        <v>0</v>
      </c>
    </row>
    <row r="23" spans="1:11" s="18" customFormat="1" ht="12.75" customHeight="1" x14ac:dyDescent="0.25">
      <c r="A23" s="64"/>
      <c r="B23" s="114" t="s">
        <v>114</v>
      </c>
      <c r="C23" s="162">
        <v>0</v>
      </c>
      <c r="D23" s="163">
        <v>0</v>
      </c>
      <c r="E23" s="163">
        <v>0</v>
      </c>
      <c r="F23" s="162">
        <v>0</v>
      </c>
      <c r="G23" s="163">
        <v>0</v>
      </c>
      <c r="H23" s="164">
        <v>0</v>
      </c>
      <c r="I23" s="163">
        <v>0</v>
      </c>
      <c r="J23" s="163">
        <v>0</v>
      </c>
      <c r="K23" s="164">
        <v>0</v>
      </c>
    </row>
    <row r="24" spans="1:11" s="18" customFormat="1" ht="12.75" customHeight="1" x14ac:dyDescent="0.2">
      <c r="A24" s="70"/>
      <c r="B24" s="130" t="s">
        <v>115</v>
      </c>
      <c r="C24" s="150">
        <v>0</v>
      </c>
      <c r="D24" s="150">
        <v>0</v>
      </c>
      <c r="E24" s="150">
        <v>0</v>
      </c>
      <c r="F24" s="151">
        <v>0</v>
      </c>
      <c r="G24" s="150">
        <v>0</v>
      </c>
      <c r="H24" s="152">
        <v>1</v>
      </c>
      <c r="I24" s="150">
        <v>0</v>
      </c>
      <c r="J24" s="150">
        <v>0</v>
      </c>
      <c r="K24" s="150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24436</v>
      </c>
      <c r="D26" s="103">
        <f t="shared" ref="D26:K26" si="3">+D4+D8+D16+D24</f>
        <v>45565</v>
      </c>
      <c r="E26" s="103">
        <f t="shared" si="3"/>
        <v>28230</v>
      </c>
      <c r="F26" s="104">
        <f t="shared" si="3"/>
        <v>36030</v>
      </c>
      <c r="G26" s="103">
        <f t="shared" si="3"/>
        <v>33332</v>
      </c>
      <c r="H26" s="105">
        <f t="shared" si="3"/>
        <v>36030</v>
      </c>
      <c r="I26" s="103">
        <f t="shared" si="3"/>
        <v>31590</v>
      </c>
      <c r="J26" s="103">
        <f t="shared" si="3"/>
        <v>37566</v>
      </c>
      <c r="K26" s="103">
        <f t="shared" si="3"/>
        <v>17509.145999999993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53"/>
    <col min="27" max="16384" width="9.140625" style="108"/>
  </cols>
  <sheetData>
    <row r="1" spans="1:27" s="169" customFormat="1" ht="15.75" customHeight="1" x14ac:dyDescent="0.2">
      <c r="A1" s="1" t="s">
        <v>172</v>
      </c>
      <c r="B1" s="2"/>
      <c r="C1" s="168"/>
      <c r="D1" s="168"/>
      <c r="E1" s="168"/>
      <c r="F1" s="168"/>
      <c r="G1" s="168"/>
      <c r="H1" s="168"/>
      <c r="I1" s="168"/>
      <c r="J1" s="168"/>
      <c r="K1" s="168"/>
      <c r="Z1" s="153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48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49" t="s">
        <v>117</v>
      </c>
    </row>
    <row r="4" spans="1:27" s="18" customFormat="1" ht="12.75" customHeight="1" x14ac:dyDescent="0.2">
      <c r="A4" s="70"/>
      <c r="B4" s="170" t="s">
        <v>131</v>
      </c>
      <c r="C4" s="160">
        <v>116579</v>
      </c>
      <c r="D4" s="160">
        <v>142850</v>
      </c>
      <c r="E4" s="160">
        <v>146295</v>
      </c>
      <c r="F4" s="155">
        <v>128114</v>
      </c>
      <c r="G4" s="156">
        <v>139316</v>
      </c>
      <c r="H4" s="157">
        <v>153205</v>
      </c>
      <c r="I4" s="160">
        <v>139414</v>
      </c>
      <c r="J4" s="160">
        <v>138840</v>
      </c>
      <c r="K4" s="160">
        <v>157503.27000000002</v>
      </c>
      <c r="Z4" s="148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132</v>
      </c>
      <c r="C5" s="160">
        <v>25725</v>
      </c>
      <c r="D5" s="160">
        <v>29496</v>
      </c>
      <c r="E5" s="160">
        <v>31414</v>
      </c>
      <c r="F5" s="159">
        <v>34223</v>
      </c>
      <c r="G5" s="160">
        <v>30737</v>
      </c>
      <c r="H5" s="161">
        <v>29829</v>
      </c>
      <c r="I5" s="160">
        <v>28243</v>
      </c>
      <c r="J5" s="160">
        <v>31911</v>
      </c>
      <c r="K5" s="160">
        <v>38700.885000000002</v>
      </c>
      <c r="Z5" s="148">
        <f t="shared" si="0"/>
        <v>1</v>
      </c>
      <c r="AA5" s="41">
        <v>2</v>
      </c>
    </row>
    <row r="6" spans="1:27" s="18" customFormat="1" ht="12.75" customHeight="1" x14ac:dyDescent="0.2">
      <c r="A6" s="70"/>
      <c r="B6" s="171" t="s">
        <v>133</v>
      </c>
      <c r="C6" s="160">
        <v>148887</v>
      </c>
      <c r="D6" s="160">
        <v>220431</v>
      </c>
      <c r="E6" s="160">
        <v>279129</v>
      </c>
      <c r="F6" s="159">
        <v>326625</v>
      </c>
      <c r="G6" s="160">
        <v>359235</v>
      </c>
      <c r="H6" s="161">
        <v>328534</v>
      </c>
      <c r="I6" s="160">
        <v>322915</v>
      </c>
      <c r="J6" s="160">
        <v>339583</v>
      </c>
      <c r="K6" s="160">
        <v>341976.83900000004</v>
      </c>
      <c r="Z6" s="148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134</v>
      </c>
      <c r="C7" s="160">
        <v>42080</v>
      </c>
      <c r="D7" s="160">
        <v>44739</v>
      </c>
      <c r="E7" s="160">
        <v>43238</v>
      </c>
      <c r="F7" s="159">
        <v>63041</v>
      </c>
      <c r="G7" s="160">
        <v>46634</v>
      </c>
      <c r="H7" s="161">
        <v>44199</v>
      </c>
      <c r="I7" s="160">
        <v>63499</v>
      </c>
      <c r="J7" s="160">
        <v>56155</v>
      </c>
      <c r="K7" s="160">
        <v>59655.7</v>
      </c>
      <c r="Z7" s="148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135</v>
      </c>
      <c r="C8" s="160">
        <v>46998</v>
      </c>
      <c r="D8" s="160">
        <v>52128</v>
      </c>
      <c r="E8" s="160">
        <v>43033</v>
      </c>
      <c r="F8" s="159">
        <v>58998</v>
      </c>
      <c r="G8" s="160">
        <v>49328</v>
      </c>
      <c r="H8" s="161">
        <v>51888</v>
      </c>
      <c r="I8" s="160">
        <v>58773</v>
      </c>
      <c r="J8" s="160">
        <v>63580</v>
      </c>
      <c r="K8" s="160">
        <v>66949.739999999991</v>
      </c>
      <c r="Z8" s="148">
        <f t="shared" si="0"/>
        <v>1</v>
      </c>
      <c r="AA8" s="32" t="s">
        <v>14</v>
      </c>
    </row>
    <row r="9" spans="1:27" s="18" customFormat="1" ht="12.75" customHeight="1" x14ac:dyDescent="0.2">
      <c r="A9" s="70"/>
      <c r="B9" s="171" t="s">
        <v>136</v>
      </c>
      <c r="C9" s="160">
        <v>5391</v>
      </c>
      <c r="D9" s="160">
        <v>6474</v>
      </c>
      <c r="E9" s="160">
        <v>8045</v>
      </c>
      <c r="F9" s="159">
        <v>9216</v>
      </c>
      <c r="G9" s="160">
        <v>8267</v>
      </c>
      <c r="H9" s="161">
        <v>7410</v>
      </c>
      <c r="I9" s="160">
        <v>7923</v>
      </c>
      <c r="J9" s="160">
        <v>10283</v>
      </c>
      <c r="K9" s="160">
        <v>10807.099999999999</v>
      </c>
      <c r="Z9" s="148">
        <f t="shared" si="0"/>
        <v>1</v>
      </c>
      <c r="AA9" s="18" t="s">
        <v>0</v>
      </c>
    </row>
    <row r="10" spans="1:27" s="18" customFormat="1" ht="12.75" customHeight="1" x14ac:dyDescent="0.2">
      <c r="A10" s="70"/>
      <c r="B10" s="171" t="s">
        <v>137</v>
      </c>
      <c r="C10" s="160">
        <v>13260</v>
      </c>
      <c r="D10" s="160">
        <v>14515</v>
      </c>
      <c r="E10" s="160">
        <v>16106</v>
      </c>
      <c r="F10" s="159">
        <v>17047</v>
      </c>
      <c r="G10" s="160">
        <v>20483</v>
      </c>
      <c r="H10" s="161">
        <v>20154</v>
      </c>
      <c r="I10" s="160">
        <v>16913</v>
      </c>
      <c r="J10" s="160">
        <v>19098</v>
      </c>
      <c r="K10" s="160">
        <v>20110.194</v>
      </c>
      <c r="Z10" s="148">
        <f t="shared" si="0"/>
        <v>1</v>
      </c>
    </row>
    <row r="11" spans="1:27" s="18" customFormat="1" ht="12.75" customHeight="1" x14ac:dyDescent="0.2">
      <c r="A11" s="70"/>
      <c r="B11" s="171" t="s">
        <v>138</v>
      </c>
      <c r="C11" s="160">
        <v>24436</v>
      </c>
      <c r="D11" s="160">
        <v>45565</v>
      </c>
      <c r="E11" s="160">
        <v>28230</v>
      </c>
      <c r="F11" s="159">
        <v>36030</v>
      </c>
      <c r="G11" s="160">
        <v>33332</v>
      </c>
      <c r="H11" s="161">
        <v>36030</v>
      </c>
      <c r="I11" s="160">
        <v>31590</v>
      </c>
      <c r="J11" s="160">
        <v>37566</v>
      </c>
      <c r="K11" s="160">
        <v>17509.145999999993</v>
      </c>
      <c r="Z11" s="148">
        <f t="shared" si="0"/>
        <v>1</v>
      </c>
    </row>
    <row r="12" spans="1:27" s="18" customFormat="1" ht="12.75" hidden="1" customHeight="1" x14ac:dyDescent="0.2">
      <c r="A12" s="70"/>
      <c r="B12" s="171" t="s">
        <v>145</v>
      </c>
      <c r="C12" s="160">
        <v>0</v>
      </c>
      <c r="D12" s="160">
        <v>0</v>
      </c>
      <c r="E12" s="160">
        <v>0</v>
      </c>
      <c r="F12" s="159">
        <v>0</v>
      </c>
      <c r="G12" s="160">
        <v>0</v>
      </c>
      <c r="H12" s="161">
        <v>0</v>
      </c>
      <c r="I12" s="160">
        <v>0</v>
      </c>
      <c r="J12" s="160">
        <v>0</v>
      </c>
      <c r="K12" s="160">
        <v>0</v>
      </c>
      <c r="Z12" s="148">
        <f t="shared" si="0"/>
        <v>0</v>
      </c>
    </row>
    <row r="13" spans="1:27" s="18" customFormat="1" ht="12.75" hidden="1" customHeight="1" x14ac:dyDescent="0.2">
      <c r="A13" s="70"/>
      <c r="B13" s="171" t="s">
        <v>139</v>
      </c>
      <c r="C13" s="160">
        <v>0</v>
      </c>
      <c r="D13" s="160">
        <v>0</v>
      </c>
      <c r="E13" s="160">
        <v>0</v>
      </c>
      <c r="F13" s="159">
        <v>0</v>
      </c>
      <c r="G13" s="160">
        <v>0</v>
      </c>
      <c r="H13" s="161">
        <v>0</v>
      </c>
      <c r="I13" s="160">
        <v>0</v>
      </c>
      <c r="J13" s="160">
        <v>0</v>
      </c>
      <c r="K13" s="160">
        <v>0</v>
      </c>
      <c r="Z13" s="148">
        <f t="shared" si="0"/>
        <v>0</v>
      </c>
    </row>
    <row r="14" spans="1:27" s="18" customFormat="1" ht="12.75" hidden="1" customHeight="1" x14ac:dyDescent="0.2">
      <c r="A14" s="70"/>
      <c r="B14" s="171" t="s">
        <v>140</v>
      </c>
      <c r="C14" s="160">
        <v>0</v>
      </c>
      <c r="D14" s="160">
        <v>0</v>
      </c>
      <c r="E14" s="160">
        <v>0</v>
      </c>
      <c r="F14" s="159">
        <v>0</v>
      </c>
      <c r="G14" s="160">
        <v>0</v>
      </c>
      <c r="H14" s="161">
        <v>0</v>
      </c>
      <c r="I14" s="160">
        <v>0</v>
      </c>
      <c r="J14" s="160">
        <v>0</v>
      </c>
      <c r="K14" s="160">
        <v>0</v>
      </c>
      <c r="Z14" s="148">
        <f t="shared" si="0"/>
        <v>0</v>
      </c>
    </row>
    <row r="15" spans="1:27" s="18" customFormat="1" ht="12.75" hidden="1" customHeight="1" x14ac:dyDescent="0.2">
      <c r="A15" s="70"/>
      <c r="B15" s="171" t="s">
        <v>141</v>
      </c>
      <c r="C15" s="160">
        <v>0</v>
      </c>
      <c r="D15" s="160">
        <v>0</v>
      </c>
      <c r="E15" s="160">
        <v>0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0">
        <v>0</v>
      </c>
      <c r="Z15" s="148">
        <f t="shared" si="0"/>
        <v>0</v>
      </c>
    </row>
    <row r="16" spans="1:27" s="18" customFormat="1" ht="12.75" hidden="1" customHeight="1" x14ac:dyDescent="0.25">
      <c r="A16" s="64"/>
      <c r="B16" s="171" t="s">
        <v>142</v>
      </c>
      <c r="C16" s="160">
        <v>0</v>
      </c>
      <c r="D16" s="160">
        <v>0</v>
      </c>
      <c r="E16" s="160">
        <v>0</v>
      </c>
      <c r="F16" s="159">
        <v>0</v>
      </c>
      <c r="G16" s="160">
        <v>0</v>
      </c>
      <c r="H16" s="161">
        <v>0</v>
      </c>
      <c r="I16" s="160">
        <v>0</v>
      </c>
      <c r="J16" s="160">
        <v>0</v>
      </c>
      <c r="K16" s="160">
        <v>0</v>
      </c>
      <c r="Z16" s="148">
        <f t="shared" si="0"/>
        <v>0</v>
      </c>
    </row>
    <row r="17" spans="1:26" s="18" customFormat="1" ht="12.75" hidden="1" customHeight="1" x14ac:dyDescent="0.25">
      <c r="A17" s="64"/>
      <c r="B17" s="171" t="s">
        <v>143</v>
      </c>
      <c r="C17" s="160">
        <v>0</v>
      </c>
      <c r="D17" s="160">
        <v>0</v>
      </c>
      <c r="E17" s="160">
        <v>0</v>
      </c>
      <c r="F17" s="159">
        <v>0</v>
      </c>
      <c r="G17" s="160">
        <v>0</v>
      </c>
      <c r="H17" s="161">
        <v>0</v>
      </c>
      <c r="I17" s="160">
        <v>0</v>
      </c>
      <c r="J17" s="160">
        <v>0</v>
      </c>
      <c r="K17" s="160">
        <v>0</v>
      </c>
      <c r="Z17" s="148">
        <f t="shared" si="0"/>
        <v>0</v>
      </c>
    </row>
    <row r="18" spans="1:26" s="18" customFormat="1" ht="12.75" hidden="1" customHeight="1" x14ac:dyDescent="0.2">
      <c r="A18" s="70"/>
      <c r="B18" s="171" t="s">
        <v>144</v>
      </c>
      <c r="C18" s="160">
        <v>0</v>
      </c>
      <c r="D18" s="160">
        <v>0</v>
      </c>
      <c r="E18" s="160">
        <v>0</v>
      </c>
      <c r="F18" s="159">
        <v>0</v>
      </c>
      <c r="G18" s="160">
        <v>0</v>
      </c>
      <c r="H18" s="161">
        <v>0</v>
      </c>
      <c r="I18" s="160">
        <v>0</v>
      </c>
      <c r="J18" s="160">
        <v>0</v>
      </c>
      <c r="K18" s="160">
        <v>0</v>
      </c>
      <c r="Z18" s="148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423356</v>
      </c>
      <c r="D19" s="103">
        <f t="shared" ref="D19:K19" si="1">SUM(D4:D18)</f>
        <v>556198</v>
      </c>
      <c r="E19" s="103">
        <f t="shared" si="1"/>
        <v>595490</v>
      </c>
      <c r="F19" s="104">
        <f t="shared" si="1"/>
        <v>673294</v>
      </c>
      <c r="G19" s="103">
        <f t="shared" si="1"/>
        <v>687332</v>
      </c>
      <c r="H19" s="105">
        <f t="shared" si="1"/>
        <v>671249</v>
      </c>
      <c r="I19" s="103">
        <f t="shared" si="1"/>
        <v>669270</v>
      </c>
      <c r="J19" s="103">
        <f t="shared" si="1"/>
        <v>697016</v>
      </c>
      <c r="K19" s="103">
        <f t="shared" si="1"/>
        <v>713212.87399999995</v>
      </c>
      <c r="Z19" s="148">
        <f t="shared" si="0"/>
        <v>1</v>
      </c>
    </row>
    <row r="20" spans="1:26" s="18" customFormat="1" hidden="1" x14ac:dyDescent="0.25">
      <c r="A20" s="172"/>
      <c r="Z20" s="148">
        <f t="shared" si="0"/>
        <v>0</v>
      </c>
    </row>
    <row r="21" spans="1:26" s="18" customFormat="1" x14ac:dyDescent="0.2">
      <c r="Z21" s="148"/>
    </row>
    <row r="22" spans="1:26" s="18" customFormat="1" x14ac:dyDescent="0.2">
      <c r="Z22" s="148"/>
    </row>
    <row r="23" spans="1:26" s="18" customFormat="1" x14ac:dyDescent="0.2">
      <c r="Z23" s="148"/>
    </row>
    <row r="24" spans="1:26" s="18" customFormat="1" x14ac:dyDescent="0.2">
      <c r="Z24" s="148"/>
    </row>
    <row r="25" spans="1:26" s="18" customFormat="1" x14ac:dyDescent="0.2">
      <c r="Z25" s="148"/>
    </row>
    <row r="26" spans="1:26" s="18" customFormat="1" x14ac:dyDescent="0.2">
      <c r="Z26" s="148"/>
    </row>
    <row r="27" spans="1:26" s="18" customFormat="1" x14ac:dyDescent="0.2">
      <c r="Z27" s="148"/>
    </row>
    <row r="28" spans="1:26" s="18" customFormat="1" x14ac:dyDescent="0.2">
      <c r="Z28" s="148"/>
    </row>
    <row r="29" spans="1:26" s="18" customFormat="1" x14ac:dyDescent="0.2">
      <c r="Z29" s="148"/>
    </row>
    <row r="30" spans="1:26" s="18" customFormat="1" x14ac:dyDescent="0.2">
      <c r="Z30" s="148"/>
    </row>
    <row r="31" spans="1:26" s="18" customFormat="1" x14ac:dyDescent="0.2">
      <c r="Z31" s="148"/>
    </row>
    <row r="32" spans="1:26" s="18" customFormat="1" x14ac:dyDescent="0.2">
      <c r="Z32" s="148"/>
    </row>
    <row r="33" spans="26:26" s="18" customFormat="1" x14ac:dyDescent="0.2">
      <c r="Z33" s="148"/>
    </row>
    <row r="34" spans="26:26" s="18" customFormat="1" x14ac:dyDescent="0.2">
      <c r="Z34" s="148"/>
    </row>
    <row r="35" spans="26:26" s="18" customFormat="1" x14ac:dyDescent="0.2">
      <c r="Z35" s="148"/>
    </row>
    <row r="36" spans="26:26" s="18" customFormat="1" x14ac:dyDescent="0.2">
      <c r="Z36" s="148"/>
    </row>
    <row r="37" spans="26:26" s="18" customFormat="1" x14ac:dyDescent="0.2">
      <c r="Z37" s="148"/>
    </row>
    <row r="38" spans="26:26" s="18" customFormat="1" x14ac:dyDescent="0.2">
      <c r="Z38" s="148"/>
    </row>
    <row r="39" spans="26:26" s="18" customFormat="1" x14ac:dyDescent="0.2">
      <c r="Z39" s="148"/>
    </row>
    <row r="40" spans="26:26" s="18" customFormat="1" x14ac:dyDescent="0.2">
      <c r="Z40" s="148"/>
    </row>
    <row r="41" spans="26:26" s="18" customFormat="1" x14ac:dyDescent="0.2">
      <c r="Z41" s="148"/>
    </row>
    <row r="42" spans="26:26" s="18" customFormat="1" x14ac:dyDescent="0.2">
      <c r="Z42" s="148"/>
    </row>
    <row r="43" spans="26:26" s="18" customFormat="1" x14ac:dyDescent="0.2">
      <c r="Z43" s="148"/>
    </row>
    <row r="44" spans="26:26" s="18" customFormat="1" x14ac:dyDescent="0.2">
      <c r="Z44" s="148"/>
    </row>
    <row r="45" spans="26:26" s="18" customFormat="1" x14ac:dyDescent="0.2">
      <c r="Z45" s="148"/>
    </row>
    <row r="46" spans="26:26" s="18" customFormat="1" x14ac:dyDescent="0.2">
      <c r="Z46" s="148"/>
    </row>
    <row r="47" spans="26:26" s="18" customFormat="1" x14ac:dyDescent="0.2">
      <c r="Z47" s="148"/>
    </row>
    <row r="48" spans="26:26" s="18" customFormat="1" x14ac:dyDescent="0.2">
      <c r="Z48" s="148"/>
    </row>
    <row r="49" spans="26:26" s="18" customFormat="1" x14ac:dyDescent="0.2">
      <c r="Z49" s="148"/>
    </row>
    <row r="50" spans="26:26" s="18" customFormat="1" x14ac:dyDescent="0.2">
      <c r="Z50" s="148"/>
    </row>
    <row r="51" spans="26:26" s="18" customFormat="1" x14ac:dyDescent="0.2">
      <c r="Z51" s="148"/>
    </row>
    <row r="52" spans="26:26" s="18" customFormat="1" x14ac:dyDescent="0.2">
      <c r="Z52" s="148"/>
    </row>
    <row r="53" spans="26:26" s="18" customFormat="1" x14ac:dyDescent="0.2">
      <c r="Z53" s="148"/>
    </row>
    <row r="54" spans="26:26" s="18" customFormat="1" x14ac:dyDescent="0.2">
      <c r="Z54" s="148"/>
    </row>
    <row r="55" spans="26:26" s="18" customFormat="1" x14ac:dyDescent="0.2">
      <c r="Z55" s="148"/>
    </row>
    <row r="56" spans="26:26" s="18" customFormat="1" x14ac:dyDescent="0.2">
      <c r="Z56" s="148"/>
    </row>
    <row r="57" spans="26:26" s="18" customFormat="1" x14ac:dyDescent="0.2">
      <c r="Z57" s="148"/>
    </row>
    <row r="58" spans="26:26" s="18" customFormat="1" x14ac:dyDescent="0.2">
      <c r="Z58" s="148"/>
    </row>
    <row r="59" spans="26:26" s="18" customFormat="1" x14ac:dyDescent="0.2">
      <c r="Z59" s="148"/>
    </row>
    <row r="60" spans="26:26" s="18" customFormat="1" x14ac:dyDescent="0.2">
      <c r="Z60" s="148"/>
    </row>
    <row r="61" spans="26:26" s="18" customFormat="1" x14ac:dyDescent="0.2">
      <c r="Z61" s="148"/>
    </row>
    <row r="62" spans="26:26" s="18" customFormat="1" x14ac:dyDescent="0.2">
      <c r="Z62" s="148"/>
    </row>
    <row r="63" spans="26:26" s="18" customFormat="1" x14ac:dyDescent="0.2">
      <c r="Z63" s="148"/>
    </row>
    <row r="64" spans="26:26" s="18" customFormat="1" x14ac:dyDescent="0.2">
      <c r="Z64" s="148"/>
    </row>
    <row r="65" spans="26:26" s="18" customFormat="1" x14ac:dyDescent="0.2">
      <c r="Z65" s="148"/>
    </row>
    <row r="66" spans="26:26" s="18" customFormat="1" x14ac:dyDescent="0.2">
      <c r="Z66" s="148"/>
    </row>
    <row r="67" spans="26:26" s="18" customFormat="1" x14ac:dyDescent="0.2">
      <c r="Z67" s="148"/>
    </row>
    <row r="68" spans="26:26" s="18" customFormat="1" x14ac:dyDescent="0.2">
      <c r="Z68" s="148"/>
    </row>
    <row r="69" spans="26:26" s="18" customFormat="1" x14ac:dyDescent="0.2">
      <c r="Z69" s="148"/>
    </row>
    <row r="70" spans="26:26" s="18" customFormat="1" x14ac:dyDescent="0.2">
      <c r="Z70" s="148"/>
    </row>
    <row r="71" spans="26:26" s="18" customFormat="1" x14ac:dyDescent="0.2">
      <c r="Z71" s="148"/>
    </row>
    <row r="72" spans="26:26" s="18" customFormat="1" x14ac:dyDescent="0.2">
      <c r="Z72" s="148"/>
    </row>
    <row r="73" spans="26:26" s="18" customFormat="1" x14ac:dyDescent="0.2">
      <c r="Z73" s="148"/>
    </row>
    <row r="74" spans="26:26" s="18" customFormat="1" x14ac:dyDescent="0.2">
      <c r="Z74" s="148"/>
    </row>
    <row r="75" spans="26:26" s="18" customFormat="1" x14ac:dyDescent="0.2">
      <c r="Z75" s="148"/>
    </row>
    <row r="76" spans="26:26" s="18" customFormat="1" x14ac:dyDescent="0.2">
      <c r="Z76" s="148"/>
    </row>
    <row r="77" spans="26:26" s="18" customFormat="1" x14ac:dyDescent="0.2">
      <c r="Z77" s="148"/>
    </row>
    <row r="78" spans="26:26" s="18" customFormat="1" x14ac:dyDescent="0.2">
      <c r="Z78" s="148"/>
    </row>
    <row r="79" spans="26:26" s="18" customFormat="1" x14ac:dyDescent="0.2">
      <c r="Z79" s="148"/>
    </row>
    <row r="80" spans="26:26" s="18" customFormat="1" x14ac:dyDescent="0.2">
      <c r="Z80" s="148"/>
    </row>
    <row r="81" spans="26:26" s="18" customFormat="1" x14ac:dyDescent="0.2">
      <c r="Z81" s="148"/>
    </row>
    <row r="82" spans="26:26" s="18" customFormat="1" x14ac:dyDescent="0.2">
      <c r="Z82" s="148"/>
    </row>
    <row r="83" spans="26:26" s="18" customFormat="1" x14ac:dyDescent="0.2">
      <c r="Z83" s="148"/>
    </row>
    <row r="84" spans="26:26" s="18" customFormat="1" x14ac:dyDescent="0.2">
      <c r="Z84" s="148"/>
    </row>
    <row r="85" spans="26:26" s="18" customFormat="1" x14ac:dyDescent="0.2">
      <c r="Z85" s="148"/>
    </row>
    <row r="86" spans="26:26" s="18" customFormat="1" x14ac:dyDescent="0.2">
      <c r="Z86" s="148"/>
    </row>
    <row r="87" spans="26:26" s="18" customFormat="1" x14ac:dyDescent="0.2">
      <c r="Z87" s="148"/>
    </row>
    <row r="88" spans="26:26" s="18" customFormat="1" x14ac:dyDescent="0.2">
      <c r="Z88" s="148"/>
    </row>
    <row r="89" spans="26:26" s="18" customFormat="1" x14ac:dyDescent="0.2">
      <c r="Z89" s="148"/>
    </row>
    <row r="90" spans="26:26" s="18" customFormat="1" x14ac:dyDescent="0.2">
      <c r="Z90" s="148"/>
    </row>
    <row r="91" spans="26:26" s="18" customFormat="1" x14ac:dyDescent="0.2">
      <c r="Z91" s="148"/>
    </row>
    <row r="92" spans="26:26" s="18" customFormat="1" x14ac:dyDescent="0.2">
      <c r="Z92" s="148"/>
    </row>
    <row r="93" spans="26:26" s="18" customFormat="1" x14ac:dyDescent="0.2">
      <c r="Z93" s="148"/>
    </row>
    <row r="94" spans="26:26" s="18" customFormat="1" x14ac:dyDescent="0.2">
      <c r="Z94" s="148"/>
    </row>
    <row r="95" spans="26:26" s="18" customFormat="1" x14ac:dyDescent="0.2">
      <c r="Z95" s="148"/>
    </row>
    <row r="96" spans="26:26" s="18" customFormat="1" x14ac:dyDescent="0.2">
      <c r="Z96" s="148"/>
    </row>
    <row r="97" spans="26:26" s="18" customFormat="1" x14ac:dyDescent="0.2">
      <c r="Z97" s="148"/>
    </row>
    <row r="98" spans="26:26" s="18" customFormat="1" x14ac:dyDescent="0.2">
      <c r="Z98" s="148"/>
    </row>
    <row r="99" spans="26:26" s="18" customFormat="1" x14ac:dyDescent="0.2">
      <c r="Z99" s="148"/>
    </row>
    <row r="100" spans="26:26" s="18" customFormat="1" x14ac:dyDescent="0.2">
      <c r="Z100" s="148"/>
    </row>
    <row r="101" spans="26:26" s="18" customFormat="1" x14ac:dyDescent="0.2">
      <c r="Z101" s="148"/>
    </row>
    <row r="102" spans="26:26" s="18" customFormat="1" x14ac:dyDescent="0.2">
      <c r="Z102" s="148"/>
    </row>
    <row r="103" spans="26:26" s="18" customFormat="1" x14ac:dyDescent="0.2">
      <c r="Z103" s="148"/>
    </row>
    <row r="104" spans="26:26" s="18" customFormat="1" x14ac:dyDescent="0.2">
      <c r="Z104" s="148"/>
    </row>
    <row r="105" spans="26:26" s="18" customFormat="1" x14ac:dyDescent="0.2">
      <c r="Z105" s="148"/>
    </row>
    <row r="106" spans="26:26" s="18" customFormat="1" x14ac:dyDescent="0.2">
      <c r="Z106" s="148"/>
    </row>
    <row r="107" spans="26:26" s="18" customFormat="1" x14ac:dyDescent="0.2">
      <c r="Z107" s="148"/>
    </row>
    <row r="108" spans="26:26" s="18" customFormat="1" x14ac:dyDescent="0.2">
      <c r="Z108" s="148"/>
    </row>
    <row r="109" spans="26:26" s="18" customFormat="1" x14ac:dyDescent="0.2">
      <c r="Z109" s="148"/>
    </row>
    <row r="110" spans="26:26" s="18" customFormat="1" x14ac:dyDescent="0.2">
      <c r="Z110" s="148"/>
    </row>
    <row r="111" spans="26:26" s="18" customFormat="1" x14ac:dyDescent="0.2">
      <c r="Z111" s="148"/>
    </row>
    <row r="112" spans="26:26" s="18" customFormat="1" x14ac:dyDescent="0.2">
      <c r="Z112" s="148"/>
    </row>
    <row r="113" spans="26:26" s="18" customFormat="1" x14ac:dyDescent="0.2">
      <c r="Z113" s="148"/>
    </row>
    <row r="114" spans="26:26" s="18" customFormat="1" x14ac:dyDescent="0.2">
      <c r="Z114" s="148"/>
    </row>
    <row r="115" spans="26:26" s="18" customFormat="1" x14ac:dyDescent="0.2">
      <c r="Z115" s="148"/>
    </row>
    <row r="116" spans="26:26" s="18" customFormat="1" x14ac:dyDescent="0.2">
      <c r="Z116" s="148"/>
    </row>
    <row r="117" spans="26:26" s="18" customFormat="1" x14ac:dyDescent="0.2">
      <c r="Z117" s="148"/>
    </row>
    <row r="118" spans="26:26" s="18" customFormat="1" x14ac:dyDescent="0.2">
      <c r="Z118" s="148"/>
    </row>
    <row r="119" spans="26:26" s="18" customFormat="1" x14ac:dyDescent="0.2">
      <c r="Z119" s="148"/>
    </row>
    <row r="120" spans="26:26" s="18" customFormat="1" x14ac:dyDescent="0.2">
      <c r="Z120" s="148"/>
    </row>
    <row r="121" spans="26:26" s="18" customFormat="1" x14ac:dyDescent="0.2">
      <c r="Z121" s="148"/>
    </row>
    <row r="122" spans="26:26" s="18" customFormat="1" x14ac:dyDescent="0.2">
      <c r="Z122" s="148"/>
    </row>
    <row r="123" spans="26:26" s="18" customFormat="1" x14ac:dyDescent="0.2">
      <c r="Z123" s="148"/>
    </row>
    <row r="124" spans="26:26" s="18" customFormat="1" x14ac:dyDescent="0.2">
      <c r="Z124" s="148"/>
    </row>
    <row r="125" spans="26:26" s="18" customFormat="1" x14ac:dyDescent="0.2">
      <c r="Z125" s="148"/>
    </row>
    <row r="126" spans="26:26" s="18" customFormat="1" x14ac:dyDescent="0.2">
      <c r="Z126" s="148"/>
    </row>
    <row r="127" spans="26:26" s="18" customFormat="1" x14ac:dyDescent="0.2">
      <c r="Z127" s="148"/>
    </row>
    <row r="128" spans="26:26" s="18" customFormat="1" x14ac:dyDescent="0.2">
      <c r="Z128" s="148"/>
    </row>
    <row r="129" spans="26:26" s="18" customFormat="1" x14ac:dyDescent="0.2">
      <c r="Z129" s="148"/>
    </row>
    <row r="130" spans="26:26" s="18" customFormat="1" x14ac:dyDescent="0.2">
      <c r="Z130" s="148"/>
    </row>
    <row r="131" spans="26:26" s="18" customFormat="1" x14ac:dyDescent="0.2">
      <c r="Z131" s="148"/>
    </row>
    <row r="132" spans="26:26" s="18" customFormat="1" x14ac:dyDescent="0.2">
      <c r="Z132" s="148"/>
    </row>
    <row r="133" spans="26:26" s="18" customFormat="1" x14ac:dyDescent="0.2">
      <c r="Z133" s="148"/>
    </row>
    <row r="134" spans="26:26" s="18" customFormat="1" x14ac:dyDescent="0.2">
      <c r="Z134" s="148"/>
    </row>
    <row r="135" spans="26:26" s="18" customFormat="1" x14ac:dyDescent="0.2">
      <c r="Z135" s="148"/>
    </row>
    <row r="136" spans="26:26" s="18" customFormat="1" x14ac:dyDescent="0.2">
      <c r="Z136" s="148"/>
    </row>
    <row r="137" spans="26:26" s="18" customFormat="1" x14ac:dyDescent="0.2">
      <c r="Z137" s="148"/>
    </row>
    <row r="138" spans="26:26" s="18" customFormat="1" x14ac:dyDescent="0.2">
      <c r="Z138" s="148"/>
    </row>
    <row r="139" spans="26:26" s="18" customFormat="1" x14ac:dyDescent="0.2">
      <c r="Z139" s="148"/>
    </row>
    <row r="140" spans="26:26" s="18" customFormat="1" x14ac:dyDescent="0.2">
      <c r="Z140" s="148"/>
    </row>
    <row r="141" spans="26:26" s="18" customFormat="1" x14ac:dyDescent="0.2">
      <c r="Z141" s="148"/>
    </row>
    <row r="142" spans="26:26" s="18" customFormat="1" x14ac:dyDescent="0.2">
      <c r="Z142" s="148"/>
    </row>
    <row r="143" spans="26:26" s="18" customFormat="1" x14ac:dyDescent="0.2">
      <c r="Z143" s="148"/>
    </row>
    <row r="144" spans="26:26" s="18" customFormat="1" x14ac:dyDescent="0.2">
      <c r="Z144" s="148"/>
    </row>
    <row r="145" spans="26:26" s="18" customFormat="1" x14ac:dyDescent="0.2">
      <c r="Z145" s="148"/>
    </row>
    <row r="146" spans="26:26" s="18" customFormat="1" x14ac:dyDescent="0.2">
      <c r="Z146" s="148"/>
    </row>
    <row r="147" spans="26:26" s="18" customFormat="1" x14ac:dyDescent="0.2">
      <c r="Z147" s="148"/>
    </row>
    <row r="148" spans="26:26" s="18" customFormat="1" x14ac:dyDescent="0.2">
      <c r="Z148" s="148"/>
    </row>
    <row r="149" spans="26:26" s="18" customFormat="1" x14ac:dyDescent="0.2">
      <c r="Z149" s="148"/>
    </row>
    <row r="150" spans="26:26" s="18" customFormat="1" x14ac:dyDescent="0.2">
      <c r="Z150" s="148"/>
    </row>
    <row r="151" spans="26:26" s="18" customFormat="1" x14ac:dyDescent="0.2">
      <c r="Z151" s="148"/>
    </row>
    <row r="152" spans="26:26" s="18" customFormat="1" x14ac:dyDescent="0.2">
      <c r="Z152" s="148"/>
    </row>
    <row r="153" spans="26:26" s="18" customFormat="1" x14ac:dyDescent="0.2">
      <c r="Z153" s="148"/>
    </row>
    <row r="154" spans="26:26" s="18" customFormat="1" x14ac:dyDescent="0.2">
      <c r="Z154" s="148"/>
    </row>
    <row r="155" spans="26:26" s="18" customFormat="1" x14ac:dyDescent="0.2">
      <c r="Z155" s="148"/>
    </row>
    <row r="156" spans="26:26" s="18" customFormat="1" x14ac:dyDescent="0.2">
      <c r="Z156" s="148"/>
    </row>
    <row r="157" spans="26:26" s="18" customFormat="1" x14ac:dyDescent="0.2">
      <c r="Z157" s="148"/>
    </row>
    <row r="158" spans="26:26" s="18" customFormat="1" x14ac:dyDescent="0.2">
      <c r="Z158" s="148"/>
    </row>
    <row r="159" spans="26:26" s="18" customFormat="1" x14ac:dyDescent="0.2">
      <c r="Z159" s="148"/>
    </row>
    <row r="160" spans="26:26" s="18" customFormat="1" x14ac:dyDescent="0.2">
      <c r="Z160" s="148"/>
    </row>
    <row r="161" spans="26:26" s="18" customFormat="1" x14ac:dyDescent="0.2">
      <c r="Z161" s="148"/>
    </row>
    <row r="162" spans="26:26" s="18" customFormat="1" x14ac:dyDescent="0.2">
      <c r="Z162" s="148"/>
    </row>
    <row r="163" spans="26:26" s="18" customFormat="1" x14ac:dyDescent="0.2">
      <c r="Z163" s="148"/>
    </row>
    <row r="164" spans="26:26" s="18" customFormat="1" x14ac:dyDescent="0.2">
      <c r="Z164" s="148"/>
    </row>
    <row r="165" spans="26:26" s="18" customFormat="1" x14ac:dyDescent="0.2">
      <c r="Z165" s="148"/>
    </row>
    <row r="166" spans="26:26" s="18" customFormat="1" x14ac:dyDescent="0.2">
      <c r="Z166" s="148"/>
    </row>
    <row r="167" spans="26:26" s="18" customFormat="1" x14ac:dyDescent="0.2">
      <c r="Z167" s="148"/>
    </row>
    <row r="168" spans="26:26" s="18" customFormat="1" x14ac:dyDescent="0.2">
      <c r="Z168" s="148"/>
    </row>
    <row r="169" spans="26:26" s="18" customFormat="1" x14ac:dyDescent="0.2">
      <c r="Z169" s="148"/>
    </row>
    <row r="170" spans="26:26" s="18" customFormat="1" x14ac:dyDescent="0.2">
      <c r="Z170" s="148"/>
    </row>
    <row r="171" spans="26:26" s="18" customFormat="1" x14ac:dyDescent="0.2">
      <c r="Z171" s="148"/>
    </row>
    <row r="172" spans="26:26" s="18" customFormat="1" x14ac:dyDescent="0.2">
      <c r="Z172" s="148"/>
    </row>
    <row r="173" spans="26:26" s="18" customFormat="1" x14ac:dyDescent="0.2">
      <c r="Z173" s="148"/>
    </row>
    <row r="174" spans="26:26" s="18" customFormat="1" x14ac:dyDescent="0.2">
      <c r="Z174" s="148"/>
    </row>
    <row r="175" spans="26:26" s="18" customFormat="1" x14ac:dyDescent="0.2">
      <c r="Z175" s="148"/>
    </row>
    <row r="176" spans="26:26" s="18" customFormat="1" x14ac:dyDescent="0.2">
      <c r="Z176" s="148"/>
    </row>
    <row r="177" spans="26:26" s="18" customFormat="1" x14ac:dyDescent="0.2">
      <c r="Z177" s="148"/>
    </row>
    <row r="178" spans="26:26" s="18" customFormat="1" x14ac:dyDescent="0.2">
      <c r="Z178" s="148"/>
    </row>
    <row r="179" spans="26:26" s="18" customFormat="1" x14ac:dyDescent="0.2">
      <c r="Z179" s="148"/>
    </row>
    <row r="180" spans="26:26" s="18" customFormat="1" x14ac:dyDescent="0.2">
      <c r="Z180" s="148"/>
    </row>
    <row r="181" spans="26:26" s="18" customFormat="1" x14ac:dyDescent="0.2">
      <c r="Z181" s="148"/>
    </row>
    <row r="182" spans="26:26" s="18" customFormat="1" x14ac:dyDescent="0.2">
      <c r="Z182" s="148"/>
    </row>
    <row r="183" spans="26:26" s="18" customFormat="1" x14ac:dyDescent="0.2">
      <c r="Z183" s="148"/>
    </row>
    <row r="184" spans="26:26" s="18" customFormat="1" x14ac:dyDescent="0.2">
      <c r="Z184" s="148"/>
    </row>
    <row r="185" spans="26:26" s="18" customFormat="1" x14ac:dyDescent="0.2">
      <c r="Z185" s="148"/>
    </row>
    <row r="186" spans="26:26" s="18" customFormat="1" x14ac:dyDescent="0.2">
      <c r="Z186" s="148"/>
    </row>
    <row r="187" spans="26:26" s="18" customFormat="1" x14ac:dyDescent="0.2">
      <c r="Z187" s="148"/>
    </row>
    <row r="188" spans="26:26" s="18" customFormat="1" x14ac:dyDescent="0.2">
      <c r="Z188" s="148"/>
    </row>
    <row r="189" spans="26:26" s="18" customFormat="1" x14ac:dyDescent="0.2">
      <c r="Z189" s="148"/>
    </row>
    <row r="190" spans="26:26" s="18" customFormat="1" x14ac:dyDescent="0.2">
      <c r="Z190" s="148"/>
    </row>
    <row r="191" spans="26:26" s="18" customFormat="1" x14ac:dyDescent="0.2">
      <c r="Z191" s="148"/>
    </row>
    <row r="192" spans="26:26" s="18" customFormat="1" x14ac:dyDescent="0.2">
      <c r="Z192" s="148"/>
    </row>
    <row r="193" spans="26:26" s="18" customFormat="1" x14ac:dyDescent="0.2">
      <c r="Z193" s="148"/>
    </row>
    <row r="194" spans="26:26" s="18" customFormat="1" x14ac:dyDescent="0.2">
      <c r="Z194" s="148"/>
    </row>
    <row r="195" spans="26:26" s="18" customFormat="1" x14ac:dyDescent="0.2">
      <c r="Z195" s="148"/>
    </row>
    <row r="196" spans="26:26" s="18" customFormat="1" x14ac:dyDescent="0.2">
      <c r="Z196" s="148"/>
    </row>
    <row r="197" spans="26:26" s="18" customFormat="1" x14ac:dyDescent="0.2">
      <c r="Z197" s="148"/>
    </row>
    <row r="198" spans="26:26" s="18" customFormat="1" x14ac:dyDescent="0.2">
      <c r="Z198" s="148"/>
    </row>
    <row r="199" spans="26:26" s="18" customFormat="1" x14ac:dyDescent="0.2">
      <c r="Z199" s="148"/>
    </row>
    <row r="200" spans="26:26" s="18" customFormat="1" x14ac:dyDescent="0.2">
      <c r="Z200" s="148"/>
    </row>
    <row r="201" spans="26:26" s="18" customFormat="1" x14ac:dyDescent="0.2">
      <c r="Z201" s="148"/>
    </row>
    <row r="202" spans="26:26" s="18" customFormat="1" x14ac:dyDescent="0.2">
      <c r="Z202" s="148"/>
    </row>
    <row r="203" spans="26:26" s="18" customFormat="1" x14ac:dyDescent="0.2">
      <c r="Z203" s="148"/>
    </row>
    <row r="204" spans="26:26" s="18" customFormat="1" x14ac:dyDescent="0.2">
      <c r="Z204" s="148"/>
    </row>
    <row r="205" spans="26:26" s="18" customFormat="1" x14ac:dyDescent="0.2">
      <c r="Z205" s="148"/>
    </row>
    <row r="206" spans="26:26" s="18" customFormat="1" x14ac:dyDescent="0.2">
      <c r="Z206" s="148"/>
    </row>
    <row r="207" spans="26:26" s="18" customFormat="1" x14ac:dyDescent="0.2">
      <c r="Z207" s="148"/>
    </row>
    <row r="208" spans="26:26" s="18" customFormat="1" x14ac:dyDescent="0.2">
      <c r="Z208" s="148"/>
    </row>
    <row r="209" spans="26:26" s="18" customFormat="1" x14ac:dyDescent="0.2">
      <c r="Z209" s="148"/>
    </row>
    <row r="210" spans="26:26" s="18" customFormat="1" x14ac:dyDescent="0.2">
      <c r="Z210" s="148"/>
    </row>
    <row r="211" spans="26:26" s="18" customFormat="1" x14ac:dyDescent="0.2">
      <c r="Z211" s="148"/>
    </row>
    <row r="212" spans="26:26" s="18" customFormat="1" x14ac:dyDescent="0.2">
      <c r="Z212" s="148"/>
    </row>
    <row r="213" spans="26:26" s="18" customFormat="1" x14ac:dyDescent="0.2">
      <c r="Z213" s="148"/>
    </row>
    <row r="214" spans="26:26" s="18" customFormat="1" x14ac:dyDescent="0.2">
      <c r="Z214" s="148"/>
    </row>
    <row r="215" spans="26:26" s="18" customFormat="1" x14ac:dyDescent="0.2">
      <c r="Z215" s="148"/>
    </row>
    <row r="216" spans="26:26" s="18" customFormat="1" x14ac:dyDescent="0.2">
      <c r="Z216" s="148"/>
    </row>
    <row r="217" spans="26:26" s="18" customFormat="1" x14ac:dyDescent="0.2">
      <c r="Z217" s="148"/>
    </row>
    <row r="218" spans="26:26" s="18" customFormat="1" x14ac:dyDescent="0.2">
      <c r="Z218" s="148"/>
    </row>
    <row r="219" spans="26:26" s="18" customFormat="1" x14ac:dyDescent="0.2">
      <c r="Z219" s="148"/>
    </row>
    <row r="220" spans="26:26" s="18" customFormat="1" x14ac:dyDescent="0.2">
      <c r="Z220" s="148"/>
    </row>
    <row r="221" spans="26:26" s="18" customFormat="1" x14ac:dyDescent="0.2">
      <c r="Z221" s="148"/>
    </row>
    <row r="222" spans="26:26" s="18" customFormat="1" x14ac:dyDescent="0.2">
      <c r="Z222" s="148"/>
    </row>
    <row r="223" spans="26:26" s="18" customFormat="1" x14ac:dyDescent="0.2">
      <c r="Z223" s="148"/>
    </row>
    <row r="224" spans="26:26" s="18" customFormat="1" x14ac:dyDescent="0.2">
      <c r="Z224" s="148"/>
    </row>
    <row r="225" spans="26:26" s="18" customFormat="1" x14ac:dyDescent="0.2">
      <c r="Z225" s="148"/>
    </row>
    <row r="226" spans="26:26" s="18" customFormat="1" x14ac:dyDescent="0.2">
      <c r="Z226" s="148"/>
    </row>
    <row r="227" spans="26:26" s="18" customFormat="1" x14ac:dyDescent="0.2">
      <c r="Z227" s="148"/>
    </row>
    <row r="228" spans="26:26" s="18" customFormat="1" x14ac:dyDescent="0.2">
      <c r="Z228" s="148"/>
    </row>
    <row r="229" spans="26:26" s="18" customFormat="1" x14ac:dyDescent="0.2">
      <c r="Z229" s="148"/>
    </row>
    <row r="230" spans="26:26" s="18" customFormat="1" x14ac:dyDescent="0.2">
      <c r="Z230" s="148"/>
    </row>
    <row r="231" spans="26:26" s="18" customFormat="1" x14ac:dyDescent="0.2">
      <c r="Z231" s="153"/>
    </row>
    <row r="232" spans="26:26" s="18" customFormat="1" x14ac:dyDescent="0.2">
      <c r="Z232" s="153"/>
    </row>
    <row r="233" spans="26:26" s="18" customFormat="1" x14ac:dyDescent="0.2">
      <c r="Z233" s="153"/>
    </row>
    <row r="234" spans="26:26" s="18" customFormat="1" x14ac:dyDescent="0.2">
      <c r="Z234" s="153"/>
    </row>
    <row r="235" spans="26:26" s="18" customFormat="1" x14ac:dyDescent="0.2">
      <c r="Z235" s="153"/>
    </row>
    <row r="236" spans="26:26" s="18" customFormat="1" x14ac:dyDescent="0.2">
      <c r="Z236" s="153"/>
    </row>
    <row r="237" spans="26:26" s="18" customFormat="1" x14ac:dyDescent="0.2">
      <c r="Z237" s="153"/>
    </row>
    <row r="238" spans="26:26" s="18" customFormat="1" x14ac:dyDescent="0.2">
      <c r="Z238" s="153"/>
    </row>
    <row r="239" spans="26:26" s="18" customFormat="1" x14ac:dyDescent="0.2">
      <c r="Z239" s="153"/>
    </row>
    <row r="240" spans="26:26" s="18" customFormat="1" x14ac:dyDescent="0.2">
      <c r="Z240" s="153"/>
    </row>
    <row r="241" spans="26:26" s="18" customFormat="1" x14ac:dyDescent="0.2">
      <c r="Z241" s="153"/>
    </row>
    <row r="242" spans="26:26" s="18" customFormat="1" x14ac:dyDescent="0.2">
      <c r="Z242" s="153"/>
    </row>
    <row r="243" spans="26:26" s="18" customFormat="1" x14ac:dyDescent="0.2">
      <c r="Z243" s="153"/>
    </row>
    <row r="244" spans="26:26" s="18" customFormat="1" x14ac:dyDescent="0.2">
      <c r="Z244" s="153"/>
    </row>
    <row r="245" spans="26:26" s="18" customFormat="1" x14ac:dyDescent="0.2">
      <c r="Z245" s="153"/>
    </row>
    <row r="246" spans="26:26" s="18" customFormat="1" x14ac:dyDescent="0.2">
      <c r="Z246" s="153"/>
    </row>
    <row r="247" spans="26:26" s="18" customFormat="1" x14ac:dyDescent="0.2">
      <c r="Z247" s="153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53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7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3" t="s">
        <v>0</v>
      </c>
      <c r="O3" s="23" t="s">
        <v>0</v>
      </c>
    </row>
    <row r="4" spans="1:27" s="31" customFormat="1" x14ac:dyDescent="0.25">
      <c r="A4" s="24"/>
      <c r="B4" s="25" t="s">
        <v>7</v>
      </c>
      <c r="C4" s="26" t="s">
        <v>0</v>
      </c>
      <c r="D4" s="26" t="s">
        <v>0</v>
      </c>
      <c r="E4" s="27">
        <f>SUM(E5:E8)</f>
        <v>0</v>
      </c>
      <c r="F4" s="27">
        <f t="shared" ref="F4:M4" si="0">SUM(F5:F8)</f>
        <v>0</v>
      </c>
      <c r="G4" s="27">
        <f t="shared" si="0"/>
        <v>0</v>
      </c>
      <c r="H4" s="28">
        <f t="shared" si="0"/>
        <v>0</v>
      </c>
      <c r="I4" s="27">
        <f t="shared" si="0"/>
        <v>0</v>
      </c>
      <c r="J4" s="29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30" t="s">
        <v>0</v>
      </c>
      <c r="O4" s="30" t="s">
        <v>0</v>
      </c>
      <c r="AA4" s="32" t="s">
        <v>8</v>
      </c>
    </row>
    <row r="5" spans="1:27" s="18" customFormat="1" x14ac:dyDescent="0.2">
      <c r="B5" s="33" t="s">
        <v>9</v>
      </c>
      <c r="C5" s="34" t="s">
        <v>0</v>
      </c>
      <c r="D5" s="35" t="s">
        <v>0</v>
      </c>
      <c r="E5" s="36">
        <v>0</v>
      </c>
      <c r="F5" s="36">
        <v>0</v>
      </c>
      <c r="G5" s="36">
        <v>0</v>
      </c>
      <c r="H5" s="37">
        <v>0</v>
      </c>
      <c r="I5" s="36">
        <v>0</v>
      </c>
      <c r="J5" s="38">
        <v>0</v>
      </c>
      <c r="K5" s="36">
        <v>0</v>
      </c>
      <c r="L5" s="36">
        <v>0</v>
      </c>
      <c r="M5" s="36">
        <v>0</v>
      </c>
      <c r="N5" s="39" t="s">
        <v>0</v>
      </c>
      <c r="O5" s="40" t="s">
        <v>0</v>
      </c>
      <c r="AA5" s="41">
        <v>1</v>
      </c>
    </row>
    <row r="6" spans="1:27" s="18" customFormat="1" x14ac:dyDescent="0.2">
      <c r="B6" s="33" t="s">
        <v>10</v>
      </c>
      <c r="C6" s="42" t="s">
        <v>0</v>
      </c>
      <c r="D6" s="43" t="s">
        <v>0</v>
      </c>
      <c r="E6" s="44">
        <v>0</v>
      </c>
      <c r="F6" s="44">
        <v>0</v>
      </c>
      <c r="G6" s="44">
        <v>0</v>
      </c>
      <c r="H6" s="45">
        <v>0</v>
      </c>
      <c r="I6" s="44">
        <v>0</v>
      </c>
      <c r="J6" s="46">
        <v>0</v>
      </c>
      <c r="K6" s="44">
        <v>0</v>
      </c>
      <c r="L6" s="44">
        <v>0</v>
      </c>
      <c r="M6" s="44">
        <v>0</v>
      </c>
      <c r="N6" s="47" t="s">
        <v>0</v>
      </c>
      <c r="O6" s="48" t="s">
        <v>0</v>
      </c>
      <c r="AA6" s="32" t="s">
        <v>11</v>
      </c>
    </row>
    <row r="7" spans="1:27" s="18" customFormat="1" x14ac:dyDescent="0.2">
      <c r="B7" s="33" t="s">
        <v>12</v>
      </c>
      <c r="C7" s="42" t="s">
        <v>0</v>
      </c>
      <c r="D7" s="43" t="s">
        <v>0</v>
      </c>
      <c r="E7" s="44">
        <v>0</v>
      </c>
      <c r="F7" s="44">
        <v>0</v>
      </c>
      <c r="G7" s="44">
        <v>0</v>
      </c>
      <c r="H7" s="45">
        <v>0</v>
      </c>
      <c r="I7" s="44">
        <v>0</v>
      </c>
      <c r="J7" s="46">
        <v>0</v>
      </c>
      <c r="K7" s="44">
        <v>0</v>
      </c>
      <c r="L7" s="44">
        <v>0</v>
      </c>
      <c r="M7" s="44">
        <v>0</v>
      </c>
      <c r="N7" s="47" t="s">
        <v>0</v>
      </c>
      <c r="O7" s="48" t="s">
        <v>0</v>
      </c>
      <c r="AA7" s="41">
        <v>1</v>
      </c>
    </row>
    <row r="8" spans="1:27" s="18" customFormat="1" x14ac:dyDescent="0.2">
      <c r="B8" s="33" t="s">
        <v>13</v>
      </c>
      <c r="C8" s="49" t="s">
        <v>0</v>
      </c>
      <c r="D8" s="50" t="s">
        <v>0</v>
      </c>
      <c r="E8" s="51">
        <v>0</v>
      </c>
      <c r="F8" s="51">
        <v>0</v>
      </c>
      <c r="G8" s="51">
        <v>0</v>
      </c>
      <c r="H8" s="52">
        <v>0</v>
      </c>
      <c r="I8" s="51">
        <v>0</v>
      </c>
      <c r="J8" s="53">
        <v>0</v>
      </c>
      <c r="K8" s="51">
        <v>0</v>
      </c>
      <c r="L8" s="51">
        <v>0</v>
      </c>
      <c r="M8" s="51">
        <v>0</v>
      </c>
      <c r="N8" s="54" t="s">
        <v>0</v>
      </c>
      <c r="O8" s="55" t="s">
        <v>0</v>
      </c>
      <c r="AA8" s="32" t="s">
        <v>14</v>
      </c>
    </row>
    <row r="9" spans="1:27" s="31" customFormat="1" x14ac:dyDescent="0.25">
      <c r="A9" s="24"/>
      <c r="B9" s="25" t="s">
        <v>15</v>
      </c>
      <c r="C9" s="26" t="s">
        <v>0</v>
      </c>
      <c r="D9" s="26" t="s">
        <v>0</v>
      </c>
      <c r="E9" s="27">
        <f>E10+E19</f>
        <v>1796</v>
      </c>
      <c r="F9" s="27">
        <f t="shared" ref="F9:M9" si="1">F10+F19</f>
        <v>1940</v>
      </c>
      <c r="G9" s="27">
        <f t="shared" si="1"/>
        <v>1729</v>
      </c>
      <c r="H9" s="28">
        <f t="shared" si="1"/>
        <v>2091</v>
      </c>
      <c r="I9" s="27">
        <f t="shared" si="1"/>
        <v>2076</v>
      </c>
      <c r="J9" s="29">
        <f t="shared" si="1"/>
        <v>1948</v>
      </c>
      <c r="K9" s="27">
        <f t="shared" si="1"/>
        <v>1994</v>
      </c>
      <c r="L9" s="27">
        <f t="shared" si="1"/>
        <v>2255</v>
      </c>
      <c r="M9" s="27">
        <f t="shared" si="1"/>
        <v>2513</v>
      </c>
      <c r="N9" s="30" t="s">
        <v>0</v>
      </c>
      <c r="O9" s="30" t="s">
        <v>0</v>
      </c>
      <c r="AA9" s="18" t="s">
        <v>0</v>
      </c>
    </row>
    <row r="10" spans="1:27" s="31" customFormat="1" x14ac:dyDescent="0.2">
      <c r="A10" s="56"/>
      <c r="B10" s="33" t="s">
        <v>16</v>
      </c>
      <c r="C10" s="57" t="s">
        <v>0</v>
      </c>
      <c r="D10" s="58" t="s">
        <v>0</v>
      </c>
      <c r="E10" s="59">
        <f>SUM(E11:E13)</f>
        <v>1796</v>
      </c>
      <c r="F10" s="59">
        <f t="shared" ref="F10:M10" si="2">SUM(F11:F13)</f>
        <v>1940</v>
      </c>
      <c r="G10" s="59">
        <f t="shared" si="2"/>
        <v>1729</v>
      </c>
      <c r="H10" s="60">
        <f t="shared" si="2"/>
        <v>2091</v>
      </c>
      <c r="I10" s="59">
        <f t="shared" si="2"/>
        <v>2076</v>
      </c>
      <c r="J10" s="61">
        <f t="shared" si="2"/>
        <v>1948</v>
      </c>
      <c r="K10" s="59">
        <f t="shared" si="2"/>
        <v>1994</v>
      </c>
      <c r="L10" s="59">
        <f t="shared" si="2"/>
        <v>2255</v>
      </c>
      <c r="M10" s="59">
        <f t="shared" si="2"/>
        <v>2513</v>
      </c>
      <c r="N10" s="62" t="s">
        <v>0</v>
      </c>
      <c r="O10" s="63" t="s">
        <v>0</v>
      </c>
    </row>
    <row r="11" spans="1:27" s="18" customFormat="1" x14ac:dyDescent="0.25">
      <c r="A11" s="64"/>
      <c r="B11" s="65" t="s">
        <v>17</v>
      </c>
      <c r="C11" s="66" t="s">
        <v>0</v>
      </c>
      <c r="D11" s="67" t="s">
        <v>0</v>
      </c>
      <c r="E11" s="36">
        <v>0</v>
      </c>
      <c r="F11" s="36">
        <v>0</v>
      </c>
      <c r="G11" s="36">
        <v>0</v>
      </c>
      <c r="H11" s="37">
        <v>0</v>
      </c>
      <c r="I11" s="36">
        <v>0</v>
      </c>
      <c r="J11" s="38">
        <v>0</v>
      </c>
      <c r="K11" s="36">
        <v>0</v>
      </c>
      <c r="L11" s="36">
        <v>0</v>
      </c>
      <c r="M11" s="36">
        <v>0</v>
      </c>
      <c r="N11" s="68" t="s">
        <v>0</v>
      </c>
      <c r="O11" s="69" t="s">
        <v>0</v>
      </c>
    </row>
    <row r="12" spans="1:27" s="18" customFormat="1" x14ac:dyDescent="0.2">
      <c r="A12" s="70"/>
      <c r="B12" s="65" t="s">
        <v>18</v>
      </c>
      <c r="C12" s="66" t="s">
        <v>0</v>
      </c>
      <c r="D12" s="66" t="s">
        <v>0</v>
      </c>
      <c r="E12" s="44">
        <v>217</v>
      </c>
      <c r="F12" s="44">
        <v>174</v>
      </c>
      <c r="G12" s="44">
        <v>213</v>
      </c>
      <c r="H12" s="45">
        <v>200</v>
      </c>
      <c r="I12" s="44">
        <v>210</v>
      </c>
      <c r="J12" s="46">
        <v>210</v>
      </c>
      <c r="K12" s="44">
        <v>280</v>
      </c>
      <c r="L12" s="44">
        <v>304</v>
      </c>
      <c r="M12" s="44">
        <v>330</v>
      </c>
      <c r="N12" s="69" t="s">
        <v>0</v>
      </c>
      <c r="O12" s="69" t="s">
        <v>0</v>
      </c>
    </row>
    <row r="13" spans="1:27" s="18" customFormat="1" x14ac:dyDescent="0.2">
      <c r="A13" s="70"/>
      <c r="B13" s="65" t="s">
        <v>19</v>
      </c>
      <c r="C13" s="66" t="s">
        <v>0</v>
      </c>
      <c r="D13" s="66" t="s">
        <v>0</v>
      </c>
      <c r="E13" s="44">
        <v>1579</v>
      </c>
      <c r="F13" s="44">
        <v>1766</v>
      </c>
      <c r="G13" s="44">
        <v>1516</v>
      </c>
      <c r="H13" s="45">
        <v>1891</v>
      </c>
      <c r="I13" s="44">
        <v>1866</v>
      </c>
      <c r="J13" s="46">
        <v>1738</v>
      </c>
      <c r="K13" s="44">
        <v>1714</v>
      </c>
      <c r="L13" s="44">
        <v>1951</v>
      </c>
      <c r="M13" s="44">
        <v>2183</v>
      </c>
      <c r="N13" s="69" t="s">
        <v>0</v>
      </c>
      <c r="O13" s="69" t="s">
        <v>0</v>
      </c>
    </row>
    <row r="14" spans="1:27" s="18" customFormat="1" x14ac:dyDescent="0.25">
      <c r="A14" s="64"/>
      <c r="B14" s="71" t="s">
        <v>20</v>
      </c>
      <c r="C14" s="72" t="s">
        <v>0</v>
      </c>
      <c r="D14" s="72" t="s">
        <v>0</v>
      </c>
      <c r="E14" s="51"/>
      <c r="F14" s="51"/>
      <c r="G14" s="51"/>
      <c r="H14" s="52"/>
      <c r="I14" s="51"/>
      <c r="J14" s="53"/>
      <c r="K14" s="51"/>
      <c r="L14" s="51"/>
      <c r="M14" s="51"/>
      <c r="N14" s="69" t="s">
        <v>0</v>
      </c>
      <c r="O14" s="69" t="s">
        <v>0</v>
      </c>
    </row>
    <row r="15" spans="1:27" s="18" customFormat="1" x14ac:dyDescent="0.2">
      <c r="A15" s="70"/>
      <c r="B15" s="73" t="s">
        <v>21</v>
      </c>
      <c r="C15" s="74" t="s">
        <v>0</v>
      </c>
      <c r="D15" s="74" t="s">
        <v>0</v>
      </c>
      <c r="E15" s="37">
        <v>0</v>
      </c>
      <c r="F15" s="36">
        <v>0</v>
      </c>
      <c r="G15" s="36">
        <v>0</v>
      </c>
      <c r="H15" s="37">
        <v>0</v>
      </c>
      <c r="I15" s="36">
        <v>0</v>
      </c>
      <c r="J15" s="38">
        <v>0</v>
      </c>
      <c r="K15" s="36">
        <v>0</v>
      </c>
      <c r="L15" s="36">
        <v>0</v>
      </c>
      <c r="M15" s="38">
        <v>0</v>
      </c>
      <c r="N15" s="69" t="s">
        <v>0</v>
      </c>
      <c r="O15" s="69" t="s">
        <v>0</v>
      </c>
    </row>
    <row r="16" spans="1:27" s="18" customFormat="1" x14ac:dyDescent="0.2">
      <c r="A16" s="70"/>
      <c r="B16" s="73" t="s">
        <v>22</v>
      </c>
      <c r="C16" s="74" t="s">
        <v>0</v>
      </c>
      <c r="D16" s="74" t="s">
        <v>0</v>
      </c>
      <c r="E16" s="45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6">
        <v>0</v>
      </c>
      <c r="N16" s="69" t="s">
        <v>0</v>
      </c>
      <c r="O16" s="69" t="s">
        <v>0</v>
      </c>
    </row>
    <row r="17" spans="1:16" s="18" customFormat="1" x14ac:dyDescent="0.2">
      <c r="A17" s="70"/>
      <c r="B17" s="73" t="s">
        <v>22</v>
      </c>
      <c r="C17" s="74" t="s">
        <v>0</v>
      </c>
      <c r="D17" s="74" t="s">
        <v>0</v>
      </c>
      <c r="E17" s="45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6">
        <v>0</v>
      </c>
      <c r="N17" s="69" t="s">
        <v>0</v>
      </c>
      <c r="O17" s="69" t="s">
        <v>0</v>
      </c>
    </row>
    <row r="18" spans="1:16" s="18" customFormat="1" x14ac:dyDescent="0.2">
      <c r="A18" s="70"/>
      <c r="B18" s="73" t="s">
        <v>22</v>
      </c>
      <c r="C18" s="74" t="s">
        <v>0</v>
      </c>
      <c r="D18" s="74" t="s">
        <v>0</v>
      </c>
      <c r="E18" s="52">
        <v>0</v>
      </c>
      <c r="F18" s="51">
        <v>0</v>
      </c>
      <c r="G18" s="51">
        <v>0</v>
      </c>
      <c r="H18" s="52">
        <v>0</v>
      </c>
      <c r="I18" s="51">
        <v>0</v>
      </c>
      <c r="J18" s="53">
        <v>0</v>
      </c>
      <c r="K18" s="51">
        <v>0</v>
      </c>
      <c r="L18" s="51">
        <v>0</v>
      </c>
      <c r="M18" s="53">
        <v>0</v>
      </c>
      <c r="N18" s="69" t="s">
        <v>0</v>
      </c>
      <c r="O18" s="69" t="s">
        <v>0</v>
      </c>
    </row>
    <row r="19" spans="1:16" s="18" customFormat="1" x14ac:dyDescent="0.25">
      <c r="A19" s="75"/>
      <c r="B19" s="33" t="s">
        <v>23</v>
      </c>
      <c r="C19" s="42" t="s">
        <v>0</v>
      </c>
      <c r="D19" s="49" t="s">
        <v>0</v>
      </c>
      <c r="E19" s="59">
        <v>0</v>
      </c>
      <c r="F19" s="59">
        <v>0</v>
      </c>
      <c r="G19" s="59">
        <v>0</v>
      </c>
      <c r="H19" s="60">
        <v>0</v>
      </c>
      <c r="I19" s="59">
        <v>0</v>
      </c>
      <c r="J19" s="61">
        <v>0</v>
      </c>
      <c r="K19" s="59">
        <v>0</v>
      </c>
      <c r="L19" s="59">
        <v>0</v>
      </c>
      <c r="M19" s="59">
        <v>0</v>
      </c>
      <c r="N19" s="76" t="s">
        <v>0</v>
      </c>
      <c r="O19" s="69" t="s">
        <v>0</v>
      </c>
    </row>
    <row r="20" spans="1:16" s="18" customFormat="1" ht="6" customHeight="1" x14ac:dyDescent="0.25">
      <c r="A20" s="75"/>
      <c r="B20" s="77" t="s">
        <v>0</v>
      </c>
      <c r="C20" s="49" t="s">
        <v>0</v>
      </c>
      <c r="D20" s="50" t="s">
        <v>0</v>
      </c>
      <c r="E20" s="78"/>
      <c r="F20" s="78"/>
      <c r="G20" s="78"/>
      <c r="H20" s="79"/>
      <c r="I20" s="78"/>
      <c r="J20" s="80"/>
      <c r="K20" s="78"/>
      <c r="L20" s="78"/>
      <c r="M20" s="78"/>
      <c r="N20" s="23" t="s">
        <v>0</v>
      </c>
      <c r="O20" s="76" t="s">
        <v>0</v>
      </c>
    </row>
    <row r="21" spans="1:16" s="18" customFormat="1" x14ac:dyDescent="0.2">
      <c r="A21" s="31"/>
      <c r="B21" s="25" t="s">
        <v>24</v>
      </c>
      <c r="C21" s="26" t="s">
        <v>0</v>
      </c>
      <c r="D21" s="26" t="s">
        <v>0</v>
      </c>
      <c r="E21" s="27">
        <f>SUM(E22:E27)</f>
        <v>0</v>
      </c>
      <c r="F21" s="27">
        <f t="shared" ref="F21:M21" si="3">SUM(F22:F27)</f>
        <v>0</v>
      </c>
      <c r="G21" s="27">
        <f t="shared" si="3"/>
        <v>0</v>
      </c>
      <c r="H21" s="28">
        <f t="shared" si="3"/>
        <v>0</v>
      </c>
      <c r="I21" s="27">
        <f t="shared" si="3"/>
        <v>0</v>
      </c>
      <c r="J21" s="29">
        <f t="shared" si="3"/>
        <v>0</v>
      </c>
      <c r="K21" s="27">
        <f t="shared" si="3"/>
        <v>0</v>
      </c>
      <c r="L21" s="27">
        <f t="shared" si="3"/>
        <v>0</v>
      </c>
      <c r="M21" s="27">
        <f t="shared" si="3"/>
        <v>0</v>
      </c>
      <c r="N21" s="30" t="s">
        <v>0</v>
      </c>
      <c r="O21" s="30" t="s">
        <v>0</v>
      </c>
      <c r="P21" s="31"/>
    </row>
    <row r="22" spans="1:16" s="18" customFormat="1" x14ac:dyDescent="0.2">
      <c r="B22" s="33" t="s">
        <v>25</v>
      </c>
      <c r="C22" s="34" t="s">
        <v>0</v>
      </c>
      <c r="D22" s="35" t="s">
        <v>0</v>
      </c>
      <c r="E22" s="36">
        <v>0</v>
      </c>
      <c r="F22" s="36">
        <v>0</v>
      </c>
      <c r="G22" s="36">
        <v>0</v>
      </c>
      <c r="H22" s="37">
        <v>0</v>
      </c>
      <c r="I22" s="36">
        <v>0</v>
      </c>
      <c r="J22" s="38">
        <v>0</v>
      </c>
      <c r="K22" s="36">
        <v>0</v>
      </c>
      <c r="L22" s="36">
        <v>0</v>
      </c>
      <c r="M22" s="36">
        <v>0</v>
      </c>
      <c r="N22" s="81" t="s">
        <v>0</v>
      </c>
      <c r="O22" s="68" t="s">
        <v>0</v>
      </c>
    </row>
    <row r="23" spans="1:16" s="18" customFormat="1" x14ac:dyDescent="0.2">
      <c r="B23" s="33" t="s">
        <v>26</v>
      </c>
      <c r="C23" s="42" t="s">
        <v>0</v>
      </c>
      <c r="D23" s="43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82" t="s">
        <v>0</v>
      </c>
      <c r="O23" s="69" t="s">
        <v>0</v>
      </c>
    </row>
    <row r="24" spans="1:16" s="18" customFormat="1" x14ac:dyDescent="0.2">
      <c r="B24" s="33" t="s">
        <v>27</v>
      </c>
      <c r="C24" s="42" t="s">
        <v>0</v>
      </c>
      <c r="D24" s="43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82" t="s">
        <v>0</v>
      </c>
      <c r="O24" s="69" t="s">
        <v>0</v>
      </c>
    </row>
    <row r="25" spans="1:16" s="18" customFormat="1" x14ac:dyDescent="0.2">
      <c r="B25" s="33" t="s">
        <v>28</v>
      </c>
      <c r="C25" s="42" t="s">
        <v>0</v>
      </c>
      <c r="D25" s="43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82" t="s">
        <v>0</v>
      </c>
      <c r="O25" s="69" t="s">
        <v>0</v>
      </c>
    </row>
    <row r="26" spans="1:16" s="31" customFormat="1" x14ac:dyDescent="0.2">
      <c r="A26" s="18"/>
      <c r="B26" s="33" t="s">
        <v>29</v>
      </c>
      <c r="C26" s="42" t="s">
        <v>0</v>
      </c>
      <c r="D26" s="43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82" t="s">
        <v>0</v>
      </c>
      <c r="O26" s="69" t="s">
        <v>0</v>
      </c>
      <c r="P26" s="18"/>
    </row>
    <row r="27" spans="1:16" s="18" customFormat="1" x14ac:dyDescent="0.2">
      <c r="B27" s="33" t="s">
        <v>30</v>
      </c>
      <c r="C27" s="49" t="s">
        <v>0</v>
      </c>
      <c r="D27" s="50" t="s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3">
        <v>0</v>
      </c>
      <c r="K27" s="51">
        <v>0</v>
      </c>
      <c r="L27" s="51">
        <v>0</v>
      </c>
      <c r="M27" s="51">
        <v>0</v>
      </c>
      <c r="N27" s="23" t="s">
        <v>0</v>
      </c>
      <c r="O27" s="76" t="s">
        <v>0</v>
      </c>
    </row>
    <row r="28" spans="1:16" s="18" customFormat="1" ht="6" customHeight="1" x14ac:dyDescent="0.2">
      <c r="B28" s="77" t="s">
        <v>0</v>
      </c>
      <c r="C28" s="35" t="s">
        <v>0</v>
      </c>
      <c r="D28" s="35" t="s">
        <v>0</v>
      </c>
      <c r="E28" s="83"/>
      <c r="F28" s="83"/>
      <c r="G28" s="83"/>
      <c r="H28" s="84"/>
      <c r="I28" s="83"/>
      <c r="J28" s="85"/>
      <c r="K28" s="83"/>
      <c r="L28" s="83"/>
      <c r="M28" s="83"/>
      <c r="N28" s="81" t="s">
        <v>0</v>
      </c>
      <c r="O28" s="81" t="s">
        <v>0</v>
      </c>
    </row>
    <row r="29" spans="1:16" s="18" customFormat="1" x14ac:dyDescent="0.2">
      <c r="A29" s="31"/>
      <c r="B29" s="25" t="s">
        <v>31</v>
      </c>
      <c r="C29" s="86" t="s">
        <v>0</v>
      </c>
      <c r="D29" s="86" t="s">
        <v>0</v>
      </c>
      <c r="E29" s="27">
        <v>0</v>
      </c>
      <c r="F29" s="27">
        <v>0</v>
      </c>
      <c r="G29" s="27">
        <v>0</v>
      </c>
      <c r="H29" s="28">
        <v>0</v>
      </c>
      <c r="I29" s="27">
        <v>0</v>
      </c>
      <c r="J29" s="29">
        <v>0</v>
      </c>
      <c r="K29" s="27">
        <v>0</v>
      </c>
      <c r="L29" s="27">
        <v>0</v>
      </c>
      <c r="M29" s="27">
        <v>0</v>
      </c>
      <c r="N29" s="87" t="s">
        <v>0</v>
      </c>
      <c r="O29" s="87" t="s">
        <v>0</v>
      </c>
      <c r="P29" s="31"/>
    </row>
    <row r="30" spans="1:16" s="18" customFormat="1" ht="6" customHeight="1" x14ac:dyDescent="0.2">
      <c r="A30" s="31"/>
      <c r="B30" s="26" t="s">
        <v>0</v>
      </c>
      <c r="C30" s="86" t="s">
        <v>0</v>
      </c>
      <c r="D30" s="86" t="s">
        <v>0</v>
      </c>
      <c r="E30" s="88"/>
      <c r="F30" s="88"/>
      <c r="G30" s="88"/>
      <c r="H30" s="89"/>
      <c r="I30" s="88"/>
      <c r="J30" s="90"/>
      <c r="K30" s="88"/>
      <c r="L30" s="88"/>
      <c r="M30" s="88"/>
      <c r="N30" s="87" t="s">
        <v>0</v>
      </c>
      <c r="O30" s="87" t="s">
        <v>0</v>
      </c>
      <c r="P30" s="31"/>
    </row>
    <row r="31" spans="1:16" s="18" customFormat="1" x14ac:dyDescent="0.2">
      <c r="A31" s="31"/>
      <c r="B31" s="25" t="s">
        <v>32</v>
      </c>
      <c r="C31" s="91" t="s">
        <v>0</v>
      </c>
      <c r="D31" s="92" t="s">
        <v>0</v>
      </c>
      <c r="E31" s="93">
        <f>SUM(E32:E34)</f>
        <v>16</v>
      </c>
      <c r="F31" s="93">
        <f t="shared" ref="F31:M31" si="4">SUM(F32:F34)</f>
        <v>9</v>
      </c>
      <c r="G31" s="93">
        <f t="shared" si="4"/>
        <v>41</v>
      </c>
      <c r="H31" s="94">
        <f t="shared" si="4"/>
        <v>11</v>
      </c>
      <c r="I31" s="93">
        <f t="shared" si="4"/>
        <v>11</v>
      </c>
      <c r="J31" s="95">
        <f t="shared" si="4"/>
        <v>13</v>
      </c>
      <c r="K31" s="93">
        <f t="shared" si="4"/>
        <v>12</v>
      </c>
      <c r="L31" s="93">
        <f t="shared" si="4"/>
        <v>13</v>
      </c>
      <c r="M31" s="93">
        <f t="shared" si="4"/>
        <v>15</v>
      </c>
      <c r="N31" s="62" t="s">
        <v>0</v>
      </c>
      <c r="O31" s="63" t="s">
        <v>0</v>
      </c>
      <c r="P31" s="31"/>
    </row>
    <row r="32" spans="1:16" s="18" customFormat="1" x14ac:dyDescent="0.2">
      <c r="B32" s="33" t="s">
        <v>33</v>
      </c>
      <c r="C32" s="42" t="s">
        <v>0</v>
      </c>
      <c r="D32" s="34" t="s">
        <v>0</v>
      </c>
      <c r="E32" s="36">
        <v>16</v>
      </c>
      <c r="F32" s="36">
        <v>9</v>
      </c>
      <c r="G32" s="36">
        <v>41</v>
      </c>
      <c r="H32" s="37">
        <v>11</v>
      </c>
      <c r="I32" s="36">
        <v>11</v>
      </c>
      <c r="J32" s="38">
        <v>13</v>
      </c>
      <c r="K32" s="36">
        <v>12</v>
      </c>
      <c r="L32" s="36">
        <v>13</v>
      </c>
      <c r="M32" s="36">
        <v>15</v>
      </c>
      <c r="N32" s="68" t="s">
        <v>0</v>
      </c>
      <c r="O32" s="69" t="s">
        <v>0</v>
      </c>
    </row>
    <row r="33" spans="1:16" s="31" customFormat="1" x14ac:dyDescent="0.2">
      <c r="A33" s="18"/>
      <c r="B33" s="33" t="s">
        <v>34</v>
      </c>
      <c r="C33" s="42" t="s">
        <v>0</v>
      </c>
      <c r="D33" s="42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69" t="s">
        <v>0</v>
      </c>
      <c r="O33" s="69" t="s">
        <v>0</v>
      </c>
      <c r="P33" s="18"/>
    </row>
    <row r="34" spans="1:16" s="18" customFormat="1" x14ac:dyDescent="0.2">
      <c r="B34" s="33" t="s">
        <v>35</v>
      </c>
      <c r="C34" s="42" t="s">
        <v>0</v>
      </c>
      <c r="D34" s="49" t="s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3">
        <v>0</v>
      </c>
      <c r="K34" s="51">
        <v>0</v>
      </c>
      <c r="L34" s="51">
        <v>0</v>
      </c>
      <c r="M34" s="51">
        <v>0</v>
      </c>
      <c r="N34" s="76" t="s">
        <v>0</v>
      </c>
      <c r="O34" s="69" t="s">
        <v>0</v>
      </c>
    </row>
    <row r="35" spans="1:16" s="18" customFormat="1" ht="6" customHeight="1" x14ac:dyDescent="0.2">
      <c r="B35" s="77" t="s">
        <v>0</v>
      </c>
      <c r="C35" s="49" t="s">
        <v>0</v>
      </c>
      <c r="D35" s="50" t="s">
        <v>0</v>
      </c>
      <c r="E35" s="96"/>
      <c r="F35" s="96"/>
      <c r="G35" s="96"/>
      <c r="H35" s="97"/>
      <c r="I35" s="96"/>
      <c r="J35" s="98"/>
      <c r="K35" s="96"/>
      <c r="L35" s="96"/>
      <c r="M35" s="96"/>
      <c r="N35" s="23" t="s">
        <v>0</v>
      </c>
      <c r="O35" s="76" t="s">
        <v>0</v>
      </c>
    </row>
    <row r="36" spans="1:16" s="31" customFormat="1" x14ac:dyDescent="0.2">
      <c r="B36" s="25" t="s">
        <v>36</v>
      </c>
      <c r="C36" s="26" t="s">
        <v>0</v>
      </c>
      <c r="D36" s="26" t="s">
        <v>0</v>
      </c>
      <c r="E36" s="27">
        <f>SUM(E37:E38)</f>
        <v>1283</v>
      </c>
      <c r="F36" s="27">
        <f t="shared" ref="F36:M36" si="5">SUM(F37:F38)</f>
        <v>746</v>
      </c>
      <c r="G36" s="27">
        <f t="shared" si="5"/>
        <v>931</v>
      </c>
      <c r="H36" s="28">
        <f t="shared" si="5"/>
        <v>773</v>
      </c>
      <c r="I36" s="27">
        <f t="shared" si="5"/>
        <v>855</v>
      </c>
      <c r="J36" s="29">
        <f t="shared" si="5"/>
        <v>2167</v>
      </c>
      <c r="K36" s="27">
        <f t="shared" si="5"/>
        <v>472</v>
      </c>
      <c r="L36" s="27">
        <f t="shared" si="5"/>
        <v>518</v>
      </c>
      <c r="M36" s="27">
        <f t="shared" si="5"/>
        <v>556</v>
      </c>
      <c r="N36" s="30" t="s">
        <v>0</v>
      </c>
      <c r="O36" s="30" t="s">
        <v>0</v>
      </c>
    </row>
    <row r="37" spans="1:16" s="18" customFormat="1" x14ac:dyDescent="0.2">
      <c r="B37" s="33" t="s">
        <v>37</v>
      </c>
      <c r="C37" s="34" t="s">
        <v>0</v>
      </c>
      <c r="D37" s="35" t="s">
        <v>0</v>
      </c>
      <c r="E37" s="36">
        <v>0</v>
      </c>
      <c r="F37" s="36">
        <v>0</v>
      </c>
      <c r="G37" s="36">
        <v>0</v>
      </c>
      <c r="H37" s="37">
        <v>0</v>
      </c>
      <c r="I37" s="36">
        <v>0</v>
      </c>
      <c r="J37" s="38">
        <v>0</v>
      </c>
      <c r="K37" s="36">
        <v>0</v>
      </c>
      <c r="L37" s="36">
        <v>0</v>
      </c>
      <c r="M37" s="36">
        <v>0</v>
      </c>
      <c r="N37" s="81" t="s">
        <v>0</v>
      </c>
      <c r="O37" s="68" t="s">
        <v>0</v>
      </c>
    </row>
    <row r="38" spans="1:16" s="18" customFormat="1" x14ac:dyDescent="0.2">
      <c r="B38" s="33" t="s">
        <v>38</v>
      </c>
      <c r="C38" s="49" t="s">
        <v>0</v>
      </c>
      <c r="D38" s="50" t="s">
        <v>0</v>
      </c>
      <c r="E38" s="51">
        <v>1283</v>
      </c>
      <c r="F38" s="51">
        <v>746</v>
      </c>
      <c r="G38" s="51">
        <v>931</v>
      </c>
      <c r="H38" s="52">
        <v>773</v>
      </c>
      <c r="I38" s="51">
        <v>855</v>
      </c>
      <c r="J38" s="53">
        <v>2167</v>
      </c>
      <c r="K38" s="51">
        <v>472</v>
      </c>
      <c r="L38" s="51">
        <v>518</v>
      </c>
      <c r="M38" s="51">
        <v>556</v>
      </c>
      <c r="N38" s="23" t="s">
        <v>0</v>
      </c>
      <c r="O38" s="76" t="s">
        <v>0</v>
      </c>
    </row>
    <row r="39" spans="1:16" s="18" customFormat="1" x14ac:dyDescent="0.2">
      <c r="A39" s="88"/>
      <c r="B39" s="99" t="s">
        <v>39</v>
      </c>
      <c r="C39" s="86" t="s">
        <v>0</v>
      </c>
      <c r="D39" s="86" t="s">
        <v>0</v>
      </c>
      <c r="E39" s="27">
        <v>0</v>
      </c>
      <c r="F39" s="27">
        <v>0</v>
      </c>
      <c r="G39" s="27">
        <v>0</v>
      </c>
      <c r="H39" s="28">
        <v>0</v>
      </c>
      <c r="I39" s="27">
        <v>0</v>
      </c>
      <c r="J39" s="29">
        <v>0</v>
      </c>
      <c r="K39" s="27">
        <v>0</v>
      </c>
      <c r="L39" s="27">
        <v>0</v>
      </c>
      <c r="M39" s="27">
        <v>0</v>
      </c>
      <c r="N39" s="30" t="s">
        <v>0</v>
      </c>
      <c r="O39" s="30" t="s">
        <v>0</v>
      </c>
      <c r="P39" s="31"/>
    </row>
    <row r="40" spans="1:16" s="18" customFormat="1" x14ac:dyDescent="0.2">
      <c r="A40" s="100"/>
      <c r="B40" s="101" t="s">
        <v>40</v>
      </c>
      <c r="C40" s="102" t="s">
        <v>0</v>
      </c>
      <c r="D40" s="102" t="s">
        <v>0</v>
      </c>
      <c r="E40" s="103">
        <f>E4+E9+E21+E29+E31+E36+E39</f>
        <v>3095</v>
      </c>
      <c r="F40" s="103">
        <f t="shared" ref="F40:M40" si="6">F4+F9+F21+F29+F31+F36+F39</f>
        <v>2695</v>
      </c>
      <c r="G40" s="103">
        <f t="shared" si="6"/>
        <v>2701</v>
      </c>
      <c r="H40" s="104">
        <f t="shared" si="6"/>
        <v>2875</v>
      </c>
      <c r="I40" s="103">
        <f t="shared" si="6"/>
        <v>2942</v>
      </c>
      <c r="J40" s="105">
        <f t="shared" si="6"/>
        <v>4128</v>
      </c>
      <c r="K40" s="103">
        <f t="shared" si="6"/>
        <v>2478</v>
      </c>
      <c r="L40" s="103">
        <f t="shared" si="6"/>
        <v>2786</v>
      </c>
      <c r="M40" s="103">
        <f t="shared" si="6"/>
        <v>3084</v>
      </c>
      <c r="N40" s="106" t="s">
        <v>0</v>
      </c>
      <c r="O40" s="106" t="s">
        <v>0</v>
      </c>
    </row>
    <row r="41" spans="1:16" s="18" customFormat="1" x14ac:dyDescent="0.2">
      <c r="C41" s="107"/>
      <c r="D41" s="107"/>
      <c r="N41" s="107"/>
      <c r="O41" s="107"/>
    </row>
    <row r="42" spans="1:16" s="18" customFormat="1" x14ac:dyDescent="0.2">
      <c r="C42" s="107"/>
      <c r="D42" s="107"/>
      <c r="N42" s="107"/>
      <c r="O42" s="107"/>
    </row>
    <row r="43" spans="1:16" s="18" customFormat="1" x14ac:dyDescent="0.2">
      <c r="C43" s="107"/>
      <c r="D43" s="107"/>
      <c r="N43" s="107"/>
      <c r="O43" s="107"/>
    </row>
    <row r="44" spans="1:16" s="18" customFormat="1" x14ac:dyDescent="0.2">
      <c r="C44" s="107"/>
      <c r="D44" s="107"/>
      <c r="N44" s="107"/>
      <c r="O44" s="107"/>
    </row>
    <row r="45" spans="1:16" s="18" customFormat="1" x14ac:dyDescent="0.2">
      <c r="C45" s="107"/>
      <c r="D45" s="107"/>
      <c r="N45" s="107"/>
      <c r="O45" s="107"/>
    </row>
    <row r="46" spans="1:16" s="18" customFormat="1" x14ac:dyDescent="0.2">
      <c r="C46" s="107"/>
      <c r="D46" s="107"/>
      <c r="N46" s="107"/>
      <c r="O46" s="107"/>
    </row>
    <row r="47" spans="1:16" s="18" customFormat="1" x14ac:dyDescent="0.2">
      <c r="C47" s="107"/>
      <c r="D47" s="107"/>
      <c r="N47" s="107"/>
      <c r="O47" s="107"/>
    </row>
    <row r="48" spans="1:16" s="18" customFormat="1" x14ac:dyDescent="0.2">
      <c r="C48" s="107"/>
      <c r="D48" s="107"/>
      <c r="N48" s="107"/>
      <c r="O48" s="107"/>
    </row>
    <row r="49" spans="3:15" s="18" customFormat="1" x14ac:dyDescent="0.2">
      <c r="C49" s="107"/>
      <c r="D49" s="107"/>
      <c r="N49" s="107"/>
      <c r="O49" s="107"/>
    </row>
    <row r="50" spans="3:15" s="18" customFormat="1" x14ac:dyDescent="0.2">
      <c r="C50" s="107" t="s">
        <v>0</v>
      </c>
      <c r="D50" s="107" t="s">
        <v>0</v>
      </c>
      <c r="N50" s="107" t="s">
        <v>0</v>
      </c>
      <c r="O50" s="107" t="s">
        <v>0</v>
      </c>
    </row>
    <row r="51" spans="3:15" s="18" customFormat="1" x14ac:dyDescent="0.2">
      <c r="C51" s="107" t="s">
        <v>0</v>
      </c>
      <c r="D51" s="107" t="s">
        <v>0</v>
      </c>
      <c r="N51" s="107" t="s">
        <v>0</v>
      </c>
      <c r="O51" s="107" t="s">
        <v>0</v>
      </c>
    </row>
    <row r="52" spans="3:15" s="18" customFormat="1" x14ac:dyDescent="0.2">
      <c r="C52" s="107" t="s">
        <v>0</v>
      </c>
      <c r="D52" s="107" t="s">
        <v>0</v>
      </c>
      <c r="N52" s="107" t="s">
        <v>0</v>
      </c>
      <c r="O52" s="107" t="s">
        <v>0</v>
      </c>
    </row>
    <row r="53" spans="3:15" s="18" customFormat="1" x14ac:dyDescent="0.2">
      <c r="C53" s="107" t="s">
        <v>0</v>
      </c>
      <c r="D53" s="107" t="s">
        <v>0</v>
      </c>
      <c r="N53" s="107" t="s">
        <v>0</v>
      </c>
      <c r="O53" s="107" t="s">
        <v>0</v>
      </c>
    </row>
    <row r="54" spans="3:15" s="18" customFormat="1" x14ac:dyDescent="0.2">
      <c r="C54" s="107" t="s">
        <v>0</v>
      </c>
      <c r="D54" s="107" t="s">
        <v>0</v>
      </c>
      <c r="N54" s="107" t="s">
        <v>0</v>
      </c>
      <c r="O54" s="107" t="s">
        <v>0</v>
      </c>
    </row>
    <row r="55" spans="3:15" s="18" customFormat="1" x14ac:dyDescent="0.2">
      <c r="C55" s="107" t="s">
        <v>0</v>
      </c>
      <c r="D55" s="107" t="s">
        <v>0</v>
      </c>
      <c r="N55" s="107" t="s">
        <v>0</v>
      </c>
      <c r="O55" s="107" t="s">
        <v>0</v>
      </c>
    </row>
    <row r="56" spans="3:15" s="18" customFormat="1" x14ac:dyDescent="0.2">
      <c r="C56" s="107" t="s">
        <v>0</v>
      </c>
      <c r="D56" s="107" t="s">
        <v>0</v>
      </c>
      <c r="N56" s="107" t="s">
        <v>0</v>
      </c>
      <c r="O56" s="107" t="s">
        <v>0</v>
      </c>
    </row>
    <row r="57" spans="3:15" s="18" customFormat="1" x14ac:dyDescent="0.2">
      <c r="C57" s="107" t="s">
        <v>0</v>
      </c>
      <c r="D57" s="107" t="s">
        <v>0</v>
      </c>
      <c r="N57" s="107" t="s">
        <v>0</v>
      </c>
      <c r="O57" s="107" t="s">
        <v>0</v>
      </c>
    </row>
    <row r="58" spans="3:15" s="18" customFormat="1" x14ac:dyDescent="0.2">
      <c r="C58" s="107" t="s">
        <v>0</v>
      </c>
      <c r="D58" s="107" t="s">
        <v>0</v>
      </c>
      <c r="N58" s="107" t="s">
        <v>0</v>
      </c>
      <c r="O58" s="107" t="s">
        <v>0</v>
      </c>
    </row>
    <row r="59" spans="3:15" s="18" customFormat="1" x14ac:dyDescent="0.2">
      <c r="C59" s="107" t="s">
        <v>0</v>
      </c>
      <c r="D59" s="107" t="s">
        <v>0</v>
      </c>
      <c r="N59" s="107" t="s">
        <v>0</v>
      </c>
      <c r="O59" s="107" t="s">
        <v>0</v>
      </c>
    </row>
    <row r="60" spans="3:15" s="18" customFormat="1" x14ac:dyDescent="0.2">
      <c r="C60" s="107" t="s">
        <v>0</v>
      </c>
      <c r="D60" s="107" t="s">
        <v>0</v>
      </c>
      <c r="N60" s="107" t="s">
        <v>0</v>
      </c>
      <c r="O60" s="107" t="s">
        <v>0</v>
      </c>
    </row>
    <row r="61" spans="3:15" s="18" customFormat="1" x14ac:dyDescent="0.2">
      <c r="C61" s="107" t="s">
        <v>0</v>
      </c>
      <c r="D61" s="107" t="s">
        <v>0</v>
      </c>
      <c r="N61" s="107" t="s">
        <v>0</v>
      </c>
      <c r="O61" s="107" t="s">
        <v>0</v>
      </c>
    </row>
    <row r="62" spans="3:15" s="18" customFormat="1" x14ac:dyDescent="0.2">
      <c r="C62" s="107" t="s">
        <v>0</v>
      </c>
      <c r="D62" s="107" t="s">
        <v>0</v>
      </c>
      <c r="N62" s="107" t="s">
        <v>0</v>
      </c>
      <c r="O62" s="107" t="s">
        <v>0</v>
      </c>
    </row>
    <row r="63" spans="3:15" s="18" customFormat="1" x14ac:dyDescent="0.2">
      <c r="C63" s="107" t="s">
        <v>0</v>
      </c>
      <c r="D63" s="107" t="s">
        <v>0</v>
      </c>
      <c r="N63" s="107" t="s">
        <v>0</v>
      </c>
      <c r="O63" s="107" t="s">
        <v>0</v>
      </c>
    </row>
    <row r="64" spans="3:15" s="18" customFormat="1" x14ac:dyDescent="0.2">
      <c r="C64" s="107" t="s">
        <v>0</v>
      </c>
      <c r="D64" s="107" t="s">
        <v>0</v>
      </c>
      <c r="N64" s="107" t="s">
        <v>0</v>
      </c>
      <c r="O64" s="107" t="s">
        <v>0</v>
      </c>
    </row>
    <row r="65" spans="3:15" s="18" customFormat="1" x14ac:dyDescent="0.2">
      <c r="C65" s="107" t="s">
        <v>0</v>
      </c>
      <c r="D65" s="107" t="s">
        <v>0</v>
      </c>
      <c r="N65" s="107" t="s">
        <v>0</v>
      </c>
      <c r="O65" s="107" t="s">
        <v>0</v>
      </c>
    </row>
    <row r="66" spans="3:15" s="18" customFormat="1" x14ac:dyDescent="0.2">
      <c r="C66" s="107" t="s">
        <v>0</v>
      </c>
      <c r="D66" s="107" t="s">
        <v>0</v>
      </c>
      <c r="N66" s="107" t="s">
        <v>0</v>
      </c>
      <c r="O66" s="107" t="s">
        <v>0</v>
      </c>
    </row>
    <row r="67" spans="3:15" s="18" customFormat="1" x14ac:dyDescent="0.2">
      <c r="C67" s="107" t="s">
        <v>0</v>
      </c>
      <c r="D67" s="107" t="s">
        <v>0</v>
      </c>
      <c r="N67" s="107" t="s">
        <v>0</v>
      </c>
      <c r="O67" s="107" t="s">
        <v>0</v>
      </c>
    </row>
    <row r="68" spans="3:15" s="18" customFormat="1" x14ac:dyDescent="0.2">
      <c r="C68" s="107" t="s">
        <v>0</v>
      </c>
      <c r="D68" s="107" t="s">
        <v>0</v>
      </c>
      <c r="N68" s="107" t="s">
        <v>0</v>
      </c>
      <c r="O68" s="107" t="s">
        <v>0</v>
      </c>
    </row>
    <row r="69" spans="3:15" s="18" customFormat="1" x14ac:dyDescent="0.2">
      <c r="C69" s="107" t="s">
        <v>0</v>
      </c>
      <c r="D69" s="107" t="s">
        <v>0</v>
      </c>
      <c r="N69" s="107" t="s">
        <v>0</v>
      </c>
      <c r="O69" s="107" t="s">
        <v>0</v>
      </c>
    </row>
    <row r="70" spans="3:15" s="18" customFormat="1" x14ac:dyDescent="0.2">
      <c r="C70" s="107" t="s">
        <v>0</v>
      </c>
      <c r="D70" s="107" t="s">
        <v>0</v>
      </c>
      <c r="N70" s="107" t="s">
        <v>0</v>
      </c>
      <c r="O70" s="107" t="s">
        <v>0</v>
      </c>
    </row>
    <row r="71" spans="3:15" s="18" customFormat="1" x14ac:dyDescent="0.2">
      <c r="C71" s="107" t="s">
        <v>0</v>
      </c>
      <c r="D71" s="107" t="s">
        <v>0</v>
      </c>
      <c r="N71" s="107" t="s">
        <v>0</v>
      </c>
      <c r="O71" s="107" t="s">
        <v>0</v>
      </c>
    </row>
    <row r="72" spans="3:15" s="18" customFormat="1" x14ac:dyDescent="0.2">
      <c r="C72" s="107" t="s">
        <v>0</v>
      </c>
      <c r="D72" s="107" t="s">
        <v>0</v>
      </c>
      <c r="N72" s="107" t="s">
        <v>0</v>
      </c>
      <c r="O72" s="107" t="s">
        <v>0</v>
      </c>
    </row>
    <row r="73" spans="3:15" s="18" customFormat="1" x14ac:dyDescent="0.2">
      <c r="C73" s="107" t="s">
        <v>0</v>
      </c>
      <c r="D73" s="107" t="s">
        <v>0</v>
      </c>
      <c r="N73" s="107" t="s">
        <v>0</v>
      </c>
      <c r="O73" s="107" t="s">
        <v>0</v>
      </c>
    </row>
    <row r="74" spans="3:15" s="18" customFormat="1" x14ac:dyDescent="0.2">
      <c r="C74" s="107" t="s">
        <v>0</v>
      </c>
      <c r="D74" s="107" t="s">
        <v>0</v>
      </c>
      <c r="N74" s="107" t="s">
        <v>0</v>
      </c>
      <c r="O74" s="107" t="s">
        <v>0</v>
      </c>
    </row>
    <row r="75" spans="3:15" s="18" customFormat="1" x14ac:dyDescent="0.2">
      <c r="C75" s="107" t="s">
        <v>0</v>
      </c>
      <c r="D75" s="107" t="s">
        <v>0</v>
      </c>
      <c r="N75" s="107" t="s">
        <v>0</v>
      </c>
      <c r="O75" s="107" t="s">
        <v>0</v>
      </c>
    </row>
    <row r="76" spans="3:15" s="18" customFormat="1" x14ac:dyDescent="0.2">
      <c r="C76" s="107" t="s">
        <v>0</v>
      </c>
      <c r="D76" s="107" t="s">
        <v>0</v>
      </c>
      <c r="N76" s="107" t="s">
        <v>0</v>
      </c>
      <c r="O76" s="107" t="s">
        <v>0</v>
      </c>
    </row>
    <row r="77" spans="3:15" s="18" customFormat="1" x14ac:dyDescent="0.2">
      <c r="C77" s="107" t="s">
        <v>0</v>
      </c>
      <c r="D77" s="107" t="s">
        <v>0</v>
      </c>
      <c r="N77" s="107" t="s">
        <v>0</v>
      </c>
      <c r="O77" s="107" t="s">
        <v>0</v>
      </c>
    </row>
    <row r="78" spans="3:15" s="18" customFormat="1" x14ac:dyDescent="0.2">
      <c r="C78" s="107" t="s">
        <v>0</v>
      </c>
      <c r="D78" s="107" t="s">
        <v>0</v>
      </c>
      <c r="N78" s="107" t="s">
        <v>0</v>
      </c>
      <c r="O78" s="107" t="s">
        <v>0</v>
      </c>
    </row>
    <row r="79" spans="3:15" s="18" customFormat="1" x14ac:dyDescent="0.2">
      <c r="C79" s="107" t="s">
        <v>0</v>
      </c>
      <c r="D79" s="107" t="s">
        <v>0</v>
      </c>
      <c r="N79" s="107" t="s">
        <v>0</v>
      </c>
      <c r="O79" s="107" t="s">
        <v>0</v>
      </c>
    </row>
    <row r="80" spans="3:15" s="18" customFormat="1" x14ac:dyDescent="0.2">
      <c r="C80" s="107" t="s">
        <v>0</v>
      </c>
      <c r="D80" s="107" t="s">
        <v>0</v>
      </c>
      <c r="N80" s="107" t="s">
        <v>0</v>
      </c>
      <c r="O80" s="107" t="s">
        <v>0</v>
      </c>
    </row>
    <row r="81" spans="3:15" s="18" customFormat="1" x14ac:dyDescent="0.2">
      <c r="C81" s="107" t="s">
        <v>0</v>
      </c>
      <c r="D81" s="107" t="s">
        <v>0</v>
      </c>
      <c r="N81" s="107" t="s">
        <v>0</v>
      </c>
      <c r="O81" s="107" t="s">
        <v>0</v>
      </c>
    </row>
    <row r="82" spans="3:15" s="18" customFormat="1" x14ac:dyDescent="0.2">
      <c r="C82" s="107" t="s">
        <v>0</v>
      </c>
      <c r="D82" s="107" t="s">
        <v>0</v>
      </c>
      <c r="N82" s="107" t="s">
        <v>0</v>
      </c>
      <c r="O82" s="107" t="s">
        <v>0</v>
      </c>
    </row>
    <row r="83" spans="3:15" s="18" customFormat="1" x14ac:dyDescent="0.2">
      <c r="C83" s="107" t="s">
        <v>0</v>
      </c>
      <c r="D83" s="107" t="s">
        <v>0</v>
      </c>
      <c r="N83" s="107" t="s">
        <v>0</v>
      </c>
      <c r="O83" s="107" t="s">
        <v>0</v>
      </c>
    </row>
    <row r="84" spans="3:15" s="18" customFormat="1" x14ac:dyDescent="0.2">
      <c r="C84" s="107" t="s">
        <v>0</v>
      </c>
      <c r="D84" s="107" t="s">
        <v>0</v>
      </c>
      <c r="N84" s="107" t="s">
        <v>0</v>
      </c>
      <c r="O84" s="107" t="s">
        <v>0</v>
      </c>
    </row>
    <row r="85" spans="3:15" s="18" customFormat="1" x14ac:dyDescent="0.2">
      <c r="C85" s="107" t="s">
        <v>0</v>
      </c>
      <c r="D85" s="107" t="s">
        <v>0</v>
      </c>
      <c r="N85" s="107" t="s">
        <v>0</v>
      </c>
      <c r="O85" s="107" t="s">
        <v>0</v>
      </c>
    </row>
    <row r="86" spans="3:15" s="18" customFormat="1" x14ac:dyDescent="0.2">
      <c r="C86" s="107" t="s">
        <v>0</v>
      </c>
      <c r="D86" s="107" t="s">
        <v>0</v>
      </c>
      <c r="N86" s="107" t="s">
        <v>0</v>
      </c>
      <c r="O86" s="107" t="s">
        <v>0</v>
      </c>
    </row>
    <row r="87" spans="3:15" s="18" customFormat="1" x14ac:dyDescent="0.2">
      <c r="C87" s="107" t="s">
        <v>0</v>
      </c>
      <c r="D87" s="107" t="s">
        <v>0</v>
      </c>
      <c r="N87" s="107" t="s">
        <v>0</v>
      </c>
      <c r="O87" s="107" t="s">
        <v>0</v>
      </c>
    </row>
    <row r="88" spans="3:15" s="18" customFormat="1" x14ac:dyDescent="0.2">
      <c r="C88" s="107" t="s">
        <v>0</v>
      </c>
      <c r="D88" s="107" t="s">
        <v>0</v>
      </c>
      <c r="N88" s="107" t="s">
        <v>0</v>
      </c>
      <c r="O88" s="107" t="s">
        <v>0</v>
      </c>
    </row>
    <row r="89" spans="3:15" s="18" customFormat="1" x14ac:dyDescent="0.2">
      <c r="C89" s="107" t="s">
        <v>0</v>
      </c>
      <c r="D89" s="107" t="s">
        <v>0</v>
      </c>
      <c r="N89" s="107" t="s">
        <v>0</v>
      </c>
      <c r="O89" s="107" t="s">
        <v>0</v>
      </c>
    </row>
    <row r="90" spans="3:15" s="18" customFormat="1" x14ac:dyDescent="0.2">
      <c r="C90" s="107" t="s">
        <v>0</v>
      </c>
      <c r="D90" s="107" t="s">
        <v>0</v>
      </c>
      <c r="N90" s="107" t="s">
        <v>0</v>
      </c>
      <c r="O90" s="107" t="s">
        <v>0</v>
      </c>
    </row>
    <row r="91" spans="3:15" s="18" customFormat="1" x14ac:dyDescent="0.2">
      <c r="C91" s="107" t="s">
        <v>0</v>
      </c>
      <c r="D91" s="107" t="s">
        <v>0</v>
      </c>
      <c r="N91" s="107" t="s">
        <v>0</v>
      </c>
      <c r="O91" s="107" t="s">
        <v>0</v>
      </c>
    </row>
    <row r="92" spans="3:15" s="18" customFormat="1" x14ac:dyDescent="0.2">
      <c r="C92" s="107" t="s">
        <v>0</v>
      </c>
      <c r="D92" s="107" t="s">
        <v>0</v>
      </c>
      <c r="N92" s="107" t="s">
        <v>0</v>
      </c>
      <c r="O92" s="107" t="s">
        <v>0</v>
      </c>
    </row>
    <row r="93" spans="3:15" s="18" customFormat="1" x14ac:dyDescent="0.2">
      <c r="C93" s="107" t="s">
        <v>0</v>
      </c>
      <c r="D93" s="107" t="s">
        <v>0</v>
      </c>
      <c r="N93" s="107" t="s">
        <v>0</v>
      </c>
      <c r="O93" s="107" t="s">
        <v>0</v>
      </c>
    </row>
    <row r="94" spans="3:15" s="18" customFormat="1" x14ac:dyDescent="0.2">
      <c r="C94" s="107" t="s">
        <v>0</v>
      </c>
      <c r="D94" s="107" t="s">
        <v>0</v>
      </c>
      <c r="N94" s="107" t="s">
        <v>0</v>
      </c>
      <c r="O94" s="107" t="s">
        <v>0</v>
      </c>
    </row>
    <row r="95" spans="3:15" s="18" customFormat="1" x14ac:dyDescent="0.2">
      <c r="C95" s="107" t="s">
        <v>0</v>
      </c>
      <c r="D95" s="107" t="s">
        <v>0</v>
      </c>
      <c r="N95" s="107" t="s">
        <v>0</v>
      </c>
      <c r="O95" s="107" t="s">
        <v>0</v>
      </c>
    </row>
    <row r="96" spans="3:15" s="18" customFormat="1" x14ac:dyDescent="0.2">
      <c r="C96" s="107" t="s">
        <v>0</v>
      </c>
      <c r="D96" s="107" t="s">
        <v>0</v>
      </c>
      <c r="N96" s="107" t="s">
        <v>0</v>
      </c>
      <c r="O96" s="107" t="s">
        <v>0</v>
      </c>
    </row>
    <row r="97" spans="3:15" s="18" customFormat="1" x14ac:dyDescent="0.2">
      <c r="C97" s="107" t="s">
        <v>0</v>
      </c>
      <c r="D97" s="107" t="s">
        <v>0</v>
      </c>
      <c r="N97" s="107" t="s">
        <v>0</v>
      </c>
      <c r="O97" s="107" t="s">
        <v>0</v>
      </c>
    </row>
    <row r="98" spans="3:15" s="18" customFormat="1" x14ac:dyDescent="0.2">
      <c r="C98" s="107" t="s">
        <v>0</v>
      </c>
      <c r="D98" s="107" t="s">
        <v>0</v>
      </c>
      <c r="N98" s="107" t="s">
        <v>0</v>
      </c>
      <c r="O98" s="107" t="s">
        <v>0</v>
      </c>
    </row>
    <row r="99" spans="3:15" s="18" customFormat="1" x14ac:dyDescent="0.2">
      <c r="C99" s="107" t="s">
        <v>0</v>
      </c>
      <c r="D99" s="107" t="s">
        <v>0</v>
      </c>
      <c r="N99" s="107" t="s">
        <v>0</v>
      </c>
      <c r="O99" s="107" t="s">
        <v>0</v>
      </c>
    </row>
    <row r="100" spans="3:15" s="18" customFormat="1" x14ac:dyDescent="0.2">
      <c r="C100" s="107" t="s">
        <v>0</v>
      </c>
      <c r="D100" s="107" t="s">
        <v>0</v>
      </c>
      <c r="N100" s="107" t="s">
        <v>0</v>
      </c>
      <c r="O100" s="107" t="s">
        <v>0</v>
      </c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7" width="7.7109375" style="108" customWidth="1"/>
    <col min="8" max="9" width="10.140625" style="108" customWidth="1"/>
    <col min="10" max="13" width="7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315753</v>
      </c>
      <c r="F4" s="27">
        <f t="shared" ref="F4:M4" si="0">F5+F8+F47</f>
        <v>496653</v>
      </c>
      <c r="G4" s="27">
        <f t="shared" si="0"/>
        <v>410943</v>
      </c>
      <c r="H4" s="28">
        <f t="shared" si="0"/>
        <v>412216</v>
      </c>
      <c r="I4" s="27">
        <f t="shared" si="0"/>
        <v>379402</v>
      </c>
      <c r="J4" s="29">
        <f t="shared" si="0"/>
        <v>387383</v>
      </c>
      <c r="K4" s="27">
        <f t="shared" si="0"/>
        <v>395951</v>
      </c>
      <c r="L4" s="27">
        <f t="shared" si="0"/>
        <v>423671</v>
      </c>
      <c r="M4" s="27">
        <f t="shared" si="0"/>
        <v>465811.0670000001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216456</v>
      </c>
      <c r="F5" s="59">
        <f t="shared" ref="F5:M5" si="1">SUM(F6:F7)</f>
        <v>250478</v>
      </c>
      <c r="G5" s="59">
        <f t="shared" si="1"/>
        <v>278632</v>
      </c>
      <c r="H5" s="60">
        <f t="shared" si="1"/>
        <v>298420</v>
      </c>
      <c r="I5" s="59">
        <f t="shared" si="1"/>
        <v>298549</v>
      </c>
      <c r="J5" s="61">
        <f t="shared" si="1"/>
        <v>304893</v>
      </c>
      <c r="K5" s="59">
        <f t="shared" si="1"/>
        <v>320916</v>
      </c>
      <c r="L5" s="59">
        <f t="shared" si="1"/>
        <v>343059</v>
      </c>
      <c r="M5" s="59">
        <f t="shared" si="1"/>
        <v>366387.15300000011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187471</v>
      </c>
      <c r="F6" s="36">
        <v>214953</v>
      </c>
      <c r="G6" s="36">
        <v>241953</v>
      </c>
      <c r="H6" s="37">
        <v>258988</v>
      </c>
      <c r="I6" s="36">
        <v>259271</v>
      </c>
      <c r="J6" s="38">
        <v>260292</v>
      </c>
      <c r="K6" s="36">
        <v>279374</v>
      </c>
      <c r="L6" s="36">
        <v>298496</v>
      </c>
      <c r="M6" s="36">
        <v>318794.81500000012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28985</v>
      </c>
      <c r="F7" s="51">
        <v>35525</v>
      </c>
      <c r="G7" s="51">
        <v>36679</v>
      </c>
      <c r="H7" s="52">
        <v>39432</v>
      </c>
      <c r="I7" s="51">
        <v>39278</v>
      </c>
      <c r="J7" s="53">
        <v>44601</v>
      </c>
      <c r="K7" s="51">
        <v>41542</v>
      </c>
      <c r="L7" s="51">
        <v>44563</v>
      </c>
      <c r="M7" s="51">
        <v>47592.338000000003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99072</v>
      </c>
      <c r="F8" s="59">
        <f t="shared" ref="F8:M8" si="2">SUM(F9:F46)</f>
        <v>245801</v>
      </c>
      <c r="G8" s="59">
        <f t="shared" si="2"/>
        <v>131726</v>
      </c>
      <c r="H8" s="60">
        <f t="shared" si="2"/>
        <v>113796</v>
      </c>
      <c r="I8" s="59">
        <f t="shared" si="2"/>
        <v>80853</v>
      </c>
      <c r="J8" s="61">
        <f t="shared" si="2"/>
        <v>82243</v>
      </c>
      <c r="K8" s="59">
        <f t="shared" si="2"/>
        <v>75035</v>
      </c>
      <c r="L8" s="59">
        <f t="shared" si="2"/>
        <v>80612</v>
      </c>
      <c r="M8" s="59">
        <f t="shared" si="2"/>
        <v>99423.91399999999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1543</v>
      </c>
      <c r="F9" s="36">
        <v>1836</v>
      </c>
      <c r="G9" s="36">
        <v>853</v>
      </c>
      <c r="H9" s="37">
        <v>2590</v>
      </c>
      <c r="I9" s="36">
        <v>835</v>
      </c>
      <c r="J9" s="38">
        <v>372</v>
      </c>
      <c r="K9" s="36">
        <v>536</v>
      </c>
      <c r="L9" s="36">
        <v>1506</v>
      </c>
      <c r="M9" s="36">
        <v>1552.1219999999998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2309</v>
      </c>
      <c r="F10" s="44">
        <v>2783</v>
      </c>
      <c r="G10" s="44">
        <v>820</v>
      </c>
      <c r="H10" s="45">
        <v>1589</v>
      </c>
      <c r="I10" s="44">
        <v>1850</v>
      </c>
      <c r="J10" s="46">
        <v>1056</v>
      </c>
      <c r="K10" s="44">
        <v>621</v>
      </c>
      <c r="L10" s="44">
        <v>567</v>
      </c>
      <c r="M10" s="44">
        <v>597.05099999999993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1785</v>
      </c>
      <c r="F11" s="44">
        <v>11530</v>
      </c>
      <c r="G11" s="44">
        <v>5846</v>
      </c>
      <c r="H11" s="45">
        <v>1625</v>
      </c>
      <c r="I11" s="44">
        <v>916</v>
      </c>
      <c r="J11" s="46">
        <v>143</v>
      </c>
      <c r="K11" s="44">
        <v>1255</v>
      </c>
      <c r="L11" s="44">
        <v>2492</v>
      </c>
      <c r="M11" s="44">
        <v>2574.5849999999996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3912</v>
      </c>
      <c r="F12" s="44">
        <v>3562</v>
      </c>
      <c r="G12" s="44">
        <v>6182</v>
      </c>
      <c r="H12" s="45">
        <v>8078</v>
      </c>
      <c r="I12" s="44">
        <v>6945</v>
      </c>
      <c r="J12" s="46">
        <v>6516</v>
      </c>
      <c r="K12" s="44">
        <v>6700</v>
      </c>
      <c r="L12" s="44">
        <v>8955</v>
      </c>
      <c r="M12" s="44">
        <v>9367.3649999999998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861</v>
      </c>
      <c r="F13" s="44">
        <v>478</v>
      </c>
      <c r="G13" s="44">
        <v>1008</v>
      </c>
      <c r="H13" s="45">
        <v>856</v>
      </c>
      <c r="I13" s="44">
        <v>5860</v>
      </c>
      <c r="J13" s="46">
        <v>1487</v>
      </c>
      <c r="K13" s="44">
        <v>1734</v>
      </c>
      <c r="L13" s="44">
        <v>769</v>
      </c>
      <c r="M13" s="44">
        <v>809.75699999999995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2357</v>
      </c>
      <c r="F14" s="44">
        <v>2742</v>
      </c>
      <c r="G14" s="44">
        <v>698</v>
      </c>
      <c r="H14" s="45">
        <v>428</v>
      </c>
      <c r="I14" s="44">
        <v>725</v>
      </c>
      <c r="J14" s="46">
        <v>492</v>
      </c>
      <c r="K14" s="44">
        <v>594</v>
      </c>
      <c r="L14" s="44">
        <v>983</v>
      </c>
      <c r="M14" s="44">
        <v>991.9259999999997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5900</v>
      </c>
      <c r="F15" s="44">
        <v>6922</v>
      </c>
      <c r="G15" s="44">
        <v>6113</v>
      </c>
      <c r="H15" s="45">
        <v>2324</v>
      </c>
      <c r="I15" s="44">
        <v>2724</v>
      </c>
      <c r="J15" s="46">
        <v>6105</v>
      </c>
      <c r="K15" s="44">
        <v>3734</v>
      </c>
      <c r="L15" s="44">
        <v>2060</v>
      </c>
      <c r="M15" s="44">
        <v>2127.06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4664</v>
      </c>
      <c r="F16" s="44">
        <v>5165</v>
      </c>
      <c r="G16" s="44">
        <v>5468</v>
      </c>
      <c r="H16" s="45">
        <v>3038</v>
      </c>
      <c r="I16" s="44">
        <v>2182</v>
      </c>
      <c r="J16" s="46">
        <v>4810</v>
      </c>
      <c r="K16" s="44">
        <v>3995</v>
      </c>
      <c r="L16" s="44">
        <v>1822</v>
      </c>
      <c r="M16" s="44">
        <v>1918.566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507</v>
      </c>
      <c r="F17" s="44">
        <v>468</v>
      </c>
      <c r="G17" s="44">
        <v>726</v>
      </c>
      <c r="H17" s="45">
        <v>1557</v>
      </c>
      <c r="I17" s="44">
        <v>2428</v>
      </c>
      <c r="J17" s="46">
        <v>2034</v>
      </c>
      <c r="K17" s="44">
        <v>852</v>
      </c>
      <c r="L17" s="44">
        <v>990</v>
      </c>
      <c r="M17" s="44">
        <v>1042.47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6231</v>
      </c>
      <c r="F18" s="44">
        <v>46268</v>
      </c>
      <c r="G18" s="44">
        <v>25183</v>
      </c>
      <c r="H18" s="45">
        <v>9656</v>
      </c>
      <c r="I18" s="44">
        <v>54</v>
      </c>
      <c r="J18" s="46">
        <v>54</v>
      </c>
      <c r="K18" s="44">
        <v>2000</v>
      </c>
      <c r="L18" s="44">
        <v>1544</v>
      </c>
      <c r="M18" s="44">
        <v>1625.8319999999997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835</v>
      </c>
      <c r="F19" s="44">
        <v>22</v>
      </c>
      <c r="G19" s="44">
        <v>0</v>
      </c>
      <c r="H19" s="45">
        <v>33</v>
      </c>
      <c r="I19" s="44">
        <v>70</v>
      </c>
      <c r="J19" s="46">
        <v>114</v>
      </c>
      <c r="K19" s="44">
        <v>90</v>
      </c>
      <c r="L19" s="44">
        <v>7</v>
      </c>
      <c r="M19" s="44">
        <v>7.3709999999999996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504</v>
      </c>
      <c r="F21" s="44">
        <v>1663</v>
      </c>
      <c r="G21" s="44">
        <v>1827</v>
      </c>
      <c r="H21" s="45">
        <v>600</v>
      </c>
      <c r="I21" s="44">
        <v>767</v>
      </c>
      <c r="J21" s="46">
        <v>1482</v>
      </c>
      <c r="K21" s="44">
        <v>616</v>
      </c>
      <c r="L21" s="44">
        <v>13</v>
      </c>
      <c r="M21" s="44">
        <v>13.689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23057</v>
      </c>
      <c r="F22" s="44">
        <v>82033</v>
      </c>
      <c r="G22" s="44">
        <v>27455</v>
      </c>
      <c r="H22" s="45">
        <v>55307</v>
      </c>
      <c r="I22" s="44">
        <v>25971</v>
      </c>
      <c r="J22" s="46">
        <v>19725</v>
      </c>
      <c r="K22" s="44">
        <v>20527</v>
      </c>
      <c r="L22" s="44">
        <v>16058</v>
      </c>
      <c r="M22" s="44">
        <v>28938.573999999997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4154</v>
      </c>
      <c r="F23" s="44">
        <v>4159</v>
      </c>
      <c r="G23" s="44">
        <v>2171</v>
      </c>
      <c r="H23" s="45">
        <v>660</v>
      </c>
      <c r="I23" s="44">
        <v>735</v>
      </c>
      <c r="J23" s="46">
        <v>191</v>
      </c>
      <c r="K23" s="44">
        <v>215</v>
      </c>
      <c r="L23" s="44">
        <v>1187</v>
      </c>
      <c r="M23" s="44">
        <v>1249.9110000000001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3</v>
      </c>
      <c r="F24" s="44">
        <v>65</v>
      </c>
      <c r="G24" s="44">
        <v>31</v>
      </c>
      <c r="H24" s="45">
        <v>81</v>
      </c>
      <c r="I24" s="44">
        <v>40</v>
      </c>
      <c r="J24" s="46">
        <v>64</v>
      </c>
      <c r="K24" s="44">
        <v>69</v>
      </c>
      <c r="L24" s="44">
        <v>80</v>
      </c>
      <c r="M24" s="44">
        <v>77.921999999999997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2412</v>
      </c>
      <c r="J25" s="46">
        <v>6331</v>
      </c>
      <c r="K25" s="44">
        <v>1271</v>
      </c>
      <c r="L25" s="44">
        <v>238</v>
      </c>
      <c r="M25" s="44">
        <v>171.63899999999998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1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222</v>
      </c>
      <c r="J27" s="46">
        <v>166</v>
      </c>
      <c r="K27" s="44">
        <v>25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374</v>
      </c>
      <c r="J28" s="46">
        <v>581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966</v>
      </c>
      <c r="F29" s="44">
        <v>1245</v>
      </c>
      <c r="G29" s="44">
        <v>1113</v>
      </c>
      <c r="H29" s="45">
        <v>701</v>
      </c>
      <c r="I29" s="44">
        <v>1017</v>
      </c>
      <c r="J29" s="46">
        <v>1162</v>
      </c>
      <c r="K29" s="44">
        <v>1077</v>
      </c>
      <c r="L29" s="44">
        <v>2096</v>
      </c>
      <c r="M29" s="44">
        <v>2198.6639999999998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451</v>
      </c>
      <c r="F30" s="44">
        <v>780</v>
      </c>
      <c r="G30" s="44">
        <v>807</v>
      </c>
      <c r="H30" s="45">
        <v>329</v>
      </c>
      <c r="I30" s="44">
        <v>448</v>
      </c>
      <c r="J30" s="46">
        <v>373</v>
      </c>
      <c r="K30" s="44">
        <v>373</v>
      </c>
      <c r="L30" s="44">
        <v>1513</v>
      </c>
      <c r="M30" s="44">
        <v>1593.1889999999996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377</v>
      </c>
      <c r="F31" s="44">
        <v>0</v>
      </c>
      <c r="G31" s="44">
        <v>199</v>
      </c>
      <c r="H31" s="45">
        <v>990</v>
      </c>
      <c r="I31" s="44">
        <v>173</v>
      </c>
      <c r="J31" s="46">
        <v>55</v>
      </c>
      <c r="K31" s="44">
        <v>51</v>
      </c>
      <c r="L31" s="44">
        <v>527</v>
      </c>
      <c r="M31" s="44">
        <v>554.93100000000004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398</v>
      </c>
      <c r="F32" s="44">
        <v>739</v>
      </c>
      <c r="G32" s="44">
        <v>21</v>
      </c>
      <c r="H32" s="45">
        <v>145</v>
      </c>
      <c r="I32" s="44">
        <v>133</v>
      </c>
      <c r="J32" s="46">
        <v>91</v>
      </c>
      <c r="K32" s="44">
        <v>2</v>
      </c>
      <c r="L32" s="44">
        <v>131</v>
      </c>
      <c r="M32" s="44">
        <v>137.94300000000001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285</v>
      </c>
      <c r="F33" s="44">
        <v>758</v>
      </c>
      <c r="G33" s="44">
        <v>370</v>
      </c>
      <c r="H33" s="45">
        <v>637</v>
      </c>
      <c r="I33" s="44">
        <v>306</v>
      </c>
      <c r="J33" s="46">
        <v>74</v>
      </c>
      <c r="K33" s="44">
        <v>435</v>
      </c>
      <c r="L33" s="44">
        <v>1057</v>
      </c>
      <c r="M33" s="44">
        <v>1113.0210000000002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216</v>
      </c>
      <c r="F34" s="44">
        <v>513</v>
      </c>
      <c r="G34" s="44">
        <v>314</v>
      </c>
      <c r="H34" s="45">
        <v>596</v>
      </c>
      <c r="I34" s="44">
        <v>276</v>
      </c>
      <c r="J34" s="46">
        <v>24</v>
      </c>
      <c r="K34" s="44">
        <v>309</v>
      </c>
      <c r="L34" s="44">
        <v>403</v>
      </c>
      <c r="M34" s="44">
        <v>424.35899999999992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395</v>
      </c>
      <c r="J36" s="46">
        <v>301</v>
      </c>
      <c r="K36" s="44">
        <v>240</v>
      </c>
      <c r="L36" s="44">
        <v>43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7260</v>
      </c>
      <c r="F37" s="44">
        <v>23298</v>
      </c>
      <c r="G37" s="44">
        <v>7265</v>
      </c>
      <c r="H37" s="45">
        <v>2430</v>
      </c>
      <c r="I37" s="44">
        <v>1034</v>
      </c>
      <c r="J37" s="46">
        <v>811</v>
      </c>
      <c r="K37" s="44">
        <v>602</v>
      </c>
      <c r="L37" s="44">
        <v>9322</v>
      </c>
      <c r="M37" s="44">
        <v>9523.1119999999992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2762</v>
      </c>
      <c r="F38" s="44">
        <v>2395</v>
      </c>
      <c r="G38" s="44">
        <v>1725</v>
      </c>
      <c r="H38" s="45">
        <v>2358</v>
      </c>
      <c r="I38" s="44">
        <v>1937</v>
      </c>
      <c r="J38" s="46">
        <v>1553</v>
      </c>
      <c r="K38" s="44">
        <v>1920</v>
      </c>
      <c r="L38" s="44">
        <v>2842</v>
      </c>
      <c r="M38" s="44">
        <v>2965.248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609</v>
      </c>
      <c r="F39" s="44">
        <v>5891</v>
      </c>
      <c r="G39" s="44">
        <v>9666</v>
      </c>
      <c r="H39" s="45">
        <v>1055</v>
      </c>
      <c r="I39" s="44">
        <v>2079</v>
      </c>
      <c r="J39" s="46">
        <v>6612</v>
      </c>
      <c r="K39" s="44">
        <v>4294</v>
      </c>
      <c r="L39" s="44">
        <v>1856</v>
      </c>
      <c r="M39" s="44">
        <v>5243.9090000000006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950</v>
      </c>
      <c r="F40" s="44">
        <v>786</v>
      </c>
      <c r="G40" s="44">
        <v>130</v>
      </c>
      <c r="H40" s="45">
        <v>106</v>
      </c>
      <c r="I40" s="44">
        <v>108</v>
      </c>
      <c r="J40" s="46">
        <v>61</v>
      </c>
      <c r="K40" s="44">
        <v>46</v>
      </c>
      <c r="L40" s="44">
        <v>500</v>
      </c>
      <c r="M40" s="44">
        <v>520.18200000000002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738</v>
      </c>
      <c r="F41" s="44">
        <v>403</v>
      </c>
      <c r="G41" s="44">
        <v>113</v>
      </c>
      <c r="H41" s="45">
        <v>185</v>
      </c>
      <c r="I41" s="44">
        <v>315</v>
      </c>
      <c r="J41" s="46">
        <v>257</v>
      </c>
      <c r="K41" s="44">
        <v>55</v>
      </c>
      <c r="L41" s="44">
        <v>284</v>
      </c>
      <c r="M41" s="44">
        <v>267.46199999999999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24029</v>
      </c>
      <c r="F42" s="44">
        <v>27792</v>
      </c>
      <c r="G42" s="44">
        <v>21455</v>
      </c>
      <c r="H42" s="45">
        <v>11920</v>
      </c>
      <c r="I42" s="44">
        <v>14208</v>
      </c>
      <c r="J42" s="46">
        <v>15876</v>
      </c>
      <c r="K42" s="44">
        <v>15044</v>
      </c>
      <c r="L42" s="44">
        <v>18280</v>
      </c>
      <c r="M42" s="44">
        <v>19203.560999999998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471</v>
      </c>
      <c r="F43" s="44">
        <v>5965</v>
      </c>
      <c r="G43" s="44">
        <v>264</v>
      </c>
      <c r="H43" s="45">
        <v>3216</v>
      </c>
      <c r="I43" s="44">
        <v>1972</v>
      </c>
      <c r="J43" s="46">
        <v>354</v>
      </c>
      <c r="K43" s="44">
        <v>1921</v>
      </c>
      <c r="L43" s="44">
        <v>1611</v>
      </c>
      <c r="M43" s="44">
        <v>1696.3829999999998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484</v>
      </c>
      <c r="F44" s="44">
        <v>4627</v>
      </c>
      <c r="G44" s="44">
        <v>3383</v>
      </c>
      <c r="H44" s="45">
        <v>586</v>
      </c>
      <c r="I44" s="44">
        <v>1206</v>
      </c>
      <c r="J44" s="46">
        <v>2286</v>
      </c>
      <c r="K44" s="44">
        <v>3367</v>
      </c>
      <c r="L44" s="44">
        <v>682</v>
      </c>
      <c r="M44" s="44">
        <v>711.82799999999986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454</v>
      </c>
      <c r="F45" s="44">
        <v>911</v>
      </c>
      <c r="G45" s="44">
        <v>518</v>
      </c>
      <c r="H45" s="45">
        <v>120</v>
      </c>
      <c r="I45" s="44">
        <v>104</v>
      </c>
      <c r="J45" s="46">
        <v>366</v>
      </c>
      <c r="K45" s="44">
        <v>465</v>
      </c>
      <c r="L45" s="44">
        <v>194</v>
      </c>
      <c r="M45" s="44">
        <v>204.28199999999998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2</v>
      </c>
      <c r="G46" s="51">
        <v>1</v>
      </c>
      <c r="H46" s="52">
        <v>0</v>
      </c>
      <c r="I46" s="51">
        <v>32</v>
      </c>
      <c r="J46" s="53">
        <v>264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225</v>
      </c>
      <c r="F47" s="59">
        <f t="shared" ref="F47:M47" si="3">SUM(F48:F49)</f>
        <v>374</v>
      </c>
      <c r="G47" s="59">
        <f t="shared" si="3"/>
        <v>585</v>
      </c>
      <c r="H47" s="60">
        <f t="shared" si="3"/>
        <v>0</v>
      </c>
      <c r="I47" s="59">
        <f t="shared" si="3"/>
        <v>0</v>
      </c>
      <c r="J47" s="61">
        <f t="shared" si="3"/>
        <v>247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225</v>
      </c>
      <c r="F48" s="36">
        <v>374</v>
      </c>
      <c r="G48" s="36">
        <v>585</v>
      </c>
      <c r="H48" s="37">
        <v>0</v>
      </c>
      <c r="I48" s="36">
        <v>0</v>
      </c>
      <c r="J48" s="38">
        <v>247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16628</v>
      </c>
      <c r="F51" s="27">
        <f t="shared" ref="F51:M51" si="4">F52+F59+F62+F63+F64+F72+F73</f>
        <v>29365</v>
      </c>
      <c r="G51" s="27">
        <f t="shared" si="4"/>
        <v>70471</v>
      </c>
      <c r="H51" s="28">
        <f t="shared" si="4"/>
        <v>195658</v>
      </c>
      <c r="I51" s="27">
        <f t="shared" si="4"/>
        <v>278568</v>
      </c>
      <c r="J51" s="29">
        <f t="shared" si="4"/>
        <v>242489</v>
      </c>
      <c r="K51" s="27">
        <f t="shared" si="4"/>
        <v>232924</v>
      </c>
      <c r="L51" s="27">
        <f t="shared" si="4"/>
        <v>242797</v>
      </c>
      <c r="M51" s="27">
        <f t="shared" si="4"/>
        <v>215234.66099999999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27</v>
      </c>
      <c r="F52" s="36">
        <f t="shared" ref="F52:M52" si="5">F53+F56</f>
        <v>27</v>
      </c>
      <c r="G52" s="36">
        <f t="shared" si="5"/>
        <v>43</v>
      </c>
      <c r="H52" s="37">
        <f t="shared" si="5"/>
        <v>55</v>
      </c>
      <c r="I52" s="36">
        <f t="shared" si="5"/>
        <v>55</v>
      </c>
      <c r="J52" s="38">
        <f t="shared" si="5"/>
        <v>55</v>
      </c>
      <c r="K52" s="36">
        <f t="shared" si="5"/>
        <v>60</v>
      </c>
      <c r="L52" s="36">
        <f t="shared" si="5"/>
        <v>60</v>
      </c>
      <c r="M52" s="36">
        <f t="shared" si="5"/>
        <v>63.179999999999993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27</v>
      </c>
      <c r="F53" s="51">
        <f t="shared" ref="F53:M53" si="6">SUM(F54:F55)</f>
        <v>27</v>
      </c>
      <c r="G53" s="51">
        <f t="shared" si="6"/>
        <v>43</v>
      </c>
      <c r="H53" s="52">
        <f t="shared" si="6"/>
        <v>55</v>
      </c>
      <c r="I53" s="51">
        <f t="shared" si="6"/>
        <v>55</v>
      </c>
      <c r="J53" s="53">
        <f t="shared" si="6"/>
        <v>55</v>
      </c>
      <c r="K53" s="51">
        <f t="shared" si="6"/>
        <v>60</v>
      </c>
      <c r="L53" s="51">
        <f t="shared" si="6"/>
        <v>60</v>
      </c>
      <c r="M53" s="51">
        <f t="shared" si="6"/>
        <v>63.179999999999993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27</v>
      </c>
      <c r="F54" s="36">
        <v>27</v>
      </c>
      <c r="G54" s="36">
        <v>43</v>
      </c>
      <c r="H54" s="37">
        <v>55</v>
      </c>
      <c r="I54" s="36">
        <v>55</v>
      </c>
      <c r="J54" s="38">
        <v>55</v>
      </c>
      <c r="K54" s="36">
        <v>60</v>
      </c>
      <c r="L54" s="36">
        <v>60</v>
      </c>
      <c r="M54" s="36">
        <v>63.179999999999993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9">
        <f>SUM(E57:E58)</f>
        <v>0</v>
      </c>
      <c r="F56" s="59">
        <f t="shared" ref="F56:M56" si="7">SUM(F57:F58)</f>
        <v>0</v>
      </c>
      <c r="G56" s="59">
        <f t="shared" si="7"/>
        <v>0</v>
      </c>
      <c r="H56" s="60">
        <f t="shared" si="7"/>
        <v>0</v>
      </c>
      <c r="I56" s="59">
        <f t="shared" si="7"/>
        <v>0</v>
      </c>
      <c r="J56" s="61">
        <f t="shared" si="7"/>
        <v>0</v>
      </c>
      <c r="K56" s="59">
        <f t="shared" si="7"/>
        <v>0</v>
      </c>
      <c r="L56" s="59">
        <f t="shared" si="7"/>
        <v>0</v>
      </c>
      <c r="M56" s="59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196</v>
      </c>
      <c r="F59" s="59">
        <f t="shared" ref="F59:M59" si="8">SUM(F60:F61)</f>
        <v>233</v>
      </c>
      <c r="G59" s="59">
        <f t="shared" si="8"/>
        <v>31</v>
      </c>
      <c r="H59" s="60">
        <f t="shared" si="8"/>
        <v>843</v>
      </c>
      <c r="I59" s="59">
        <f t="shared" si="8"/>
        <v>843</v>
      </c>
      <c r="J59" s="61">
        <f t="shared" si="8"/>
        <v>55</v>
      </c>
      <c r="K59" s="59">
        <f t="shared" si="8"/>
        <v>936</v>
      </c>
      <c r="L59" s="59">
        <f t="shared" si="8"/>
        <v>339</v>
      </c>
      <c r="M59" s="59">
        <f t="shared" si="8"/>
        <v>356.96699999999998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196</v>
      </c>
      <c r="F61" s="51">
        <v>233</v>
      </c>
      <c r="G61" s="51">
        <v>31</v>
      </c>
      <c r="H61" s="52">
        <v>843</v>
      </c>
      <c r="I61" s="51">
        <v>843</v>
      </c>
      <c r="J61" s="53">
        <v>55</v>
      </c>
      <c r="K61" s="51">
        <v>936</v>
      </c>
      <c r="L61" s="51">
        <v>339</v>
      </c>
      <c r="M61" s="51">
        <v>356.96699999999998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8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16405</v>
      </c>
      <c r="F73" s="44">
        <f t="shared" ref="F73:M73" si="12">SUM(F74:F75)</f>
        <v>29105</v>
      </c>
      <c r="G73" s="44">
        <f t="shared" si="12"/>
        <v>70397</v>
      </c>
      <c r="H73" s="45">
        <f t="shared" si="12"/>
        <v>194760</v>
      </c>
      <c r="I73" s="44">
        <f t="shared" si="12"/>
        <v>277670</v>
      </c>
      <c r="J73" s="46">
        <f t="shared" si="12"/>
        <v>242379</v>
      </c>
      <c r="K73" s="44">
        <f t="shared" si="12"/>
        <v>231928</v>
      </c>
      <c r="L73" s="44">
        <f t="shared" si="12"/>
        <v>242398</v>
      </c>
      <c r="M73" s="44">
        <f t="shared" si="12"/>
        <v>214814.514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874</v>
      </c>
      <c r="F74" s="36">
        <v>2697</v>
      </c>
      <c r="G74" s="36">
        <v>1634</v>
      </c>
      <c r="H74" s="37">
        <v>1500</v>
      </c>
      <c r="I74" s="36">
        <v>1750</v>
      </c>
      <c r="J74" s="38">
        <v>5745</v>
      </c>
      <c r="K74" s="36">
        <v>1700</v>
      </c>
      <c r="L74" s="36">
        <v>2000</v>
      </c>
      <c r="M74" s="36">
        <v>2106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15531</v>
      </c>
      <c r="F75" s="51">
        <v>26408</v>
      </c>
      <c r="G75" s="51">
        <v>68763</v>
      </c>
      <c r="H75" s="52">
        <v>193260</v>
      </c>
      <c r="I75" s="51">
        <v>275920</v>
      </c>
      <c r="J75" s="53">
        <v>236634</v>
      </c>
      <c r="K75" s="51">
        <v>230228</v>
      </c>
      <c r="L75" s="51">
        <v>240398</v>
      </c>
      <c r="M75" s="51">
        <v>212708.514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90906</v>
      </c>
      <c r="F77" s="27">
        <f t="shared" ref="F77:M77" si="13">F78+F81+F84+F85+F86+F87+F88</f>
        <v>30007</v>
      </c>
      <c r="G77" s="27">
        <f t="shared" si="13"/>
        <v>114073</v>
      </c>
      <c r="H77" s="28">
        <f t="shared" si="13"/>
        <v>65420</v>
      </c>
      <c r="I77" s="27">
        <f t="shared" si="13"/>
        <v>29362</v>
      </c>
      <c r="J77" s="29">
        <f t="shared" si="13"/>
        <v>40722</v>
      </c>
      <c r="K77" s="27">
        <f t="shared" si="13"/>
        <v>40395</v>
      </c>
      <c r="L77" s="27">
        <f t="shared" si="13"/>
        <v>30548</v>
      </c>
      <c r="M77" s="27">
        <f t="shared" si="13"/>
        <v>32167.145999999997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68880</v>
      </c>
      <c r="F78" s="59">
        <f t="shared" ref="F78:M78" si="14">SUM(F79:F80)</f>
        <v>2458</v>
      </c>
      <c r="G78" s="59">
        <f t="shared" si="14"/>
        <v>79821</v>
      </c>
      <c r="H78" s="60">
        <f t="shared" si="14"/>
        <v>52147</v>
      </c>
      <c r="I78" s="59">
        <f t="shared" si="14"/>
        <v>21695</v>
      </c>
      <c r="J78" s="61">
        <f t="shared" si="14"/>
        <v>32393</v>
      </c>
      <c r="K78" s="59">
        <f t="shared" si="14"/>
        <v>25707</v>
      </c>
      <c r="L78" s="59">
        <f t="shared" si="14"/>
        <v>29218</v>
      </c>
      <c r="M78" s="59">
        <f t="shared" si="14"/>
        <v>30766.553999999996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27459</v>
      </c>
      <c r="F79" s="36">
        <v>0</v>
      </c>
      <c r="G79" s="36">
        <v>21367</v>
      </c>
      <c r="H79" s="37">
        <v>38178</v>
      </c>
      <c r="I79" s="36">
        <v>16695</v>
      </c>
      <c r="J79" s="38">
        <v>19205</v>
      </c>
      <c r="K79" s="36">
        <v>25707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41421</v>
      </c>
      <c r="F80" s="51">
        <v>2458</v>
      </c>
      <c r="G80" s="51">
        <v>58454</v>
      </c>
      <c r="H80" s="52">
        <v>13969</v>
      </c>
      <c r="I80" s="51">
        <v>5000</v>
      </c>
      <c r="J80" s="53">
        <v>13188</v>
      </c>
      <c r="K80" s="51">
        <v>0</v>
      </c>
      <c r="L80" s="51">
        <v>29218</v>
      </c>
      <c r="M80" s="51">
        <v>30766.553999999996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10851</v>
      </c>
      <c r="F81" s="44">
        <f t="shared" ref="F81:M81" si="15">SUM(F82:F83)</f>
        <v>20208</v>
      </c>
      <c r="G81" s="44">
        <f t="shared" si="15"/>
        <v>21813</v>
      </c>
      <c r="H81" s="45">
        <f t="shared" si="15"/>
        <v>9805</v>
      </c>
      <c r="I81" s="44">
        <f t="shared" si="15"/>
        <v>7667</v>
      </c>
      <c r="J81" s="46">
        <f t="shared" si="15"/>
        <v>8329</v>
      </c>
      <c r="K81" s="44">
        <f t="shared" si="15"/>
        <v>14688</v>
      </c>
      <c r="L81" s="44">
        <f t="shared" si="15"/>
        <v>1330</v>
      </c>
      <c r="M81" s="44">
        <f t="shared" si="15"/>
        <v>1399.788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185</v>
      </c>
      <c r="F82" s="36">
        <v>1346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10666</v>
      </c>
      <c r="F83" s="51">
        <v>18862</v>
      </c>
      <c r="G83" s="51">
        <v>21813</v>
      </c>
      <c r="H83" s="52">
        <v>9805</v>
      </c>
      <c r="I83" s="51">
        <v>7667</v>
      </c>
      <c r="J83" s="53">
        <v>8329</v>
      </c>
      <c r="K83" s="51">
        <v>14688</v>
      </c>
      <c r="L83" s="51">
        <v>1330</v>
      </c>
      <c r="M83" s="51">
        <v>1399.788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8905</v>
      </c>
      <c r="F86" s="44">
        <v>7125</v>
      </c>
      <c r="G86" s="44">
        <v>10606</v>
      </c>
      <c r="H86" s="45">
        <v>1440</v>
      </c>
      <c r="I86" s="44">
        <v>0</v>
      </c>
      <c r="J86" s="46">
        <v>0</v>
      </c>
      <c r="K86" s="44">
        <v>0</v>
      </c>
      <c r="L86" s="44">
        <v>0</v>
      </c>
      <c r="M86" s="44">
        <v>0.31999999999993634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2118</v>
      </c>
      <c r="F87" s="44">
        <v>216</v>
      </c>
      <c r="G87" s="44">
        <v>1833</v>
      </c>
      <c r="H87" s="45">
        <v>2028</v>
      </c>
      <c r="I87" s="44">
        <v>0</v>
      </c>
      <c r="J87" s="46">
        <v>0</v>
      </c>
      <c r="K87" s="44">
        <v>0</v>
      </c>
      <c r="L87" s="44">
        <v>0</v>
      </c>
      <c r="M87" s="44">
        <v>0.4839999999999236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152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69</v>
      </c>
      <c r="F90" s="27">
        <v>173</v>
      </c>
      <c r="G90" s="27">
        <v>3</v>
      </c>
      <c r="H90" s="28">
        <v>0</v>
      </c>
      <c r="I90" s="27">
        <v>0</v>
      </c>
      <c r="J90" s="29">
        <v>926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423356</v>
      </c>
      <c r="F92" s="103">
        <f t="shared" ref="F92:M92" si="16">F4+F51+F77+F90</f>
        <v>556198</v>
      </c>
      <c r="G92" s="103">
        <f t="shared" si="16"/>
        <v>595490</v>
      </c>
      <c r="H92" s="104">
        <f t="shared" si="16"/>
        <v>673294</v>
      </c>
      <c r="I92" s="103">
        <f t="shared" si="16"/>
        <v>687332</v>
      </c>
      <c r="J92" s="105">
        <f t="shared" si="16"/>
        <v>671520</v>
      </c>
      <c r="K92" s="103">
        <f t="shared" si="16"/>
        <v>669270</v>
      </c>
      <c r="L92" s="103">
        <f t="shared" si="16"/>
        <v>697016</v>
      </c>
      <c r="M92" s="103">
        <f t="shared" si="16"/>
        <v>713212.87400000007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112286</v>
      </c>
      <c r="F4" s="27">
        <f t="shared" ref="F4:M4" si="0">F5+F8+F47</f>
        <v>137881</v>
      </c>
      <c r="G4" s="27">
        <f t="shared" si="0"/>
        <v>143794</v>
      </c>
      <c r="H4" s="28">
        <f t="shared" si="0"/>
        <v>125732</v>
      </c>
      <c r="I4" s="27">
        <f t="shared" si="0"/>
        <v>136242</v>
      </c>
      <c r="J4" s="29">
        <f t="shared" si="0"/>
        <v>145472</v>
      </c>
      <c r="K4" s="27">
        <f t="shared" si="0"/>
        <v>134863</v>
      </c>
      <c r="L4" s="27">
        <f t="shared" si="0"/>
        <v>136510</v>
      </c>
      <c r="M4" s="27">
        <f t="shared" si="0"/>
        <v>155049.78000000003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73657</v>
      </c>
      <c r="F5" s="59">
        <f t="shared" ref="F5:M5" si="1">SUM(F6:F7)</f>
        <v>91635</v>
      </c>
      <c r="G5" s="59">
        <f t="shared" si="1"/>
        <v>101841</v>
      </c>
      <c r="H5" s="60">
        <f t="shared" si="1"/>
        <v>99130</v>
      </c>
      <c r="I5" s="59">
        <f t="shared" si="1"/>
        <v>101620</v>
      </c>
      <c r="J5" s="61">
        <f t="shared" si="1"/>
        <v>107757</v>
      </c>
      <c r="K5" s="59">
        <f t="shared" si="1"/>
        <v>104575</v>
      </c>
      <c r="L5" s="59">
        <f t="shared" si="1"/>
        <v>116808</v>
      </c>
      <c r="M5" s="59">
        <f t="shared" si="1"/>
        <v>124267.82400000001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63237</v>
      </c>
      <c r="F6" s="36">
        <v>79638</v>
      </c>
      <c r="G6" s="36">
        <v>88193</v>
      </c>
      <c r="H6" s="37">
        <v>86329</v>
      </c>
      <c r="I6" s="36">
        <v>88819</v>
      </c>
      <c r="J6" s="38">
        <v>92293</v>
      </c>
      <c r="K6" s="36">
        <v>90999</v>
      </c>
      <c r="L6" s="36">
        <v>101658</v>
      </c>
      <c r="M6" s="36">
        <v>108149.87400000001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10420</v>
      </c>
      <c r="F7" s="51">
        <v>11997</v>
      </c>
      <c r="G7" s="51">
        <v>13648</v>
      </c>
      <c r="H7" s="52">
        <v>12801</v>
      </c>
      <c r="I7" s="51">
        <v>12801</v>
      </c>
      <c r="J7" s="53">
        <v>15464</v>
      </c>
      <c r="K7" s="51">
        <v>13576</v>
      </c>
      <c r="L7" s="51">
        <v>15150</v>
      </c>
      <c r="M7" s="51">
        <v>16117.949999999999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38413</v>
      </c>
      <c r="F8" s="59">
        <f t="shared" ref="F8:M8" si="2">SUM(F9:F46)</f>
        <v>45872</v>
      </c>
      <c r="G8" s="59">
        <f t="shared" si="2"/>
        <v>41946</v>
      </c>
      <c r="H8" s="60">
        <f t="shared" si="2"/>
        <v>26602</v>
      </c>
      <c r="I8" s="59">
        <f t="shared" si="2"/>
        <v>34622</v>
      </c>
      <c r="J8" s="61">
        <f t="shared" si="2"/>
        <v>37715</v>
      </c>
      <c r="K8" s="59">
        <f t="shared" si="2"/>
        <v>30288</v>
      </c>
      <c r="L8" s="59">
        <f t="shared" si="2"/>
        <v>19702</v>
      </c>
      <c r="M8" s="59">
        <f t="shared" si="2"/>
        <v>30781.956000000006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1415</v>
      </c>
      <c r="F9" s="36">
        <v>1620</v>
      </c>
      <c r="G9" s="36">
        <v>648</v>
      </c>
      <c r="H9" s="37">
        <v>1944</v>
      </c>
      <c r="I9" s="36">
        <v>482</v>
      </c>
      <c r="J9" s="38">
        <v>107</v>
      </c>
      <c r="K9" s="36">
        <v>125</v>
      </c>
      <c r="L9" s="36">
        <v>827</v>
      </c>
      <c r="M9" s="36">
        <v>870.8309999999999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1757</v>
      </c>
      <c r="F10" s="44">
        <v>2543</v>
      </c>
      <c r="G10" s="44">
        <v>431</v>
      </c>
      <c r="H10" s="45">
        <v>1589</v>
      </c>
      <c r="I10" s="44">
        <v>1755</v>
      </c>
      <c r="J10" s="46">
        <v>798</v>
      </c>
      <c r="K10" s="44">
        <v>581</v>
      </c>
      <c r="L10" s="44">
        <v>403</v>
      </c>
      <c r="M10" s="44">
        <v>424.35899999999998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269</v>
      </c>
      <c r="F11" s="44">
        <v>321</v>
      </c>
      <c r="G11" s="44">
        <v>2069</v>
      </c>
      <c r="H11" s="45">
        <v>128</v>
      </c>
      <c r="I11" s="44">
        <v>151</v>
      </c>
      <c r="J11" s="46">
        <v>38</v>
      </c>
      <c r="K11" s="44">
        <v>0</v>
      </c>
      <c r="L11" s="44">
        <v>379</v>
      </c>
      <c r="M11" s="44">
        <v>399.08699999999999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3912</v>
      </c>
      <c r="F12" s="44">
        <v>3562</v>
      </c>
      <c r="G12" s="44">
        <v>6182</v>
      </c>
      <c r="H12" s="45">
        <v>8058</v>
      </c>
      <c r="I12" s="44">
        <v>6945</v>
      </c>
      <c r="J12" s="46">
        <v>6516</v>
      </c>
      <c r="K12" s="44">
        <v>6700</v>
      </c>
      <c r="L12" s="44">
        <v>8955</v>
      </c>
      <c r="M12" s="44">
        <v>9367.3649999999998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861</v>
      </c>
      <c r="F13" s="44">
        <v>354</v>
      </c>
      <c r="G13" s="44">
        <v>522</v>
      </c>
      <c r="H13" s="45">
        <v>425</v>
      </c>
      <c r="I13" s="44">
        <v>5429</v>
      </c>
      <c r="J13" s="46">
        <v>1027</v>
      </c>
      <c r="K13" s="44">
        <v>1281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580</v>
      </c>
      <c r="F14" s="44">
        <v>1642</v>
      </c>
      <c r="G14" s="44">
        <v>299</v>
      </c>
      <c r="H14" s="45">
        <v>283</v>
      </c>
      <c r="I14" s="44">
        <v>493</v>
      </c>
      <c r="J14" s="46">
        <v>282</v>
      </c>
      <c r="K14" s="44">
        <v>361</v>
      </c>
      <c r="L14" s="44">
        <v>467</v>
      </c>
      <c r="M14" s="44">
        <v>491.75099999999992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5113</v>
      </c>
      <c r="F15" s="44">
        <v>6293</v>
      </c>
      <c r="G15" s="44">
        <v>2628</v>
      </c>
      <c r="H15" s="45">
        <v>861</v>
      </c>
      <c r="I15" s="44">
        <v>857</v>
      </c>
      <c r="J15" s="46">
        <v>2997</v>
      </c>
      <c r="K15" s="44">
        <v>1825</v>
      </c>
      <c r="L15" s="44">
        <v>597</v>
      </c>
      <c r="M15" s="44">
        <v>628.64099999999985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1784</v>
      </c>
      <c r="F16" s="44">
        <v>607</v>
      </c>
      <c r="G16" s="44">
        <v>1438</v>
      </c>
      <c r="H16" s="45">
        <v>2775</v>
      </c>
      <c r="I16" s="44">
        <v>494</v>
      </c>
      <c r="J16" s="46">
        <v>486</v>
      </c>
      <c r="K16" s="44">
        <v>29</v>
      </c>
      <c r="L16" s="44">
        <v>358</v>
      </c>
      <c r="M16" s="44">
        <v>376.97399999999993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208</v>
      </c>
      <c r="F17" s="44">
        <v>468</v>
      </c>
      <c r="G17" s="44">
        <v>719</v>
      </c>
      <c r="H17" s="45">
        <v>1300</v>
      </c>
      <c r="I17" s="44">
        <v>854</v>
      </c>
      <c r="J17" s="46">
        <v>526</v>
      </c>
      <c r="K17" s="44">
        <v>790</v>
      </c>
      <c r="L17" s="44">
        <v>122</v>
      </c>
      <c r="M17" s="44">
        <v>128.46599999999998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1742</v>
      </c>
      <c r="F18" s="44">
        <v>0</v>
      </c>
      <c r="G18" s="44">
        <v>2992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835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487</v>
      </c>
      <c r="F21" s="44">
        <v>1512</v>
      </c>
      <c r="G21" s="44">
        <v>1800</v>
      </c>
      <c r="H21" s="45">
        <v>600</v>
      </c>
      <c r="I21" s="44">
        <v>767</v>
      </c>
      <c r="J21" s="46">
        <v>1482</v>
      </c>
      <c r="K21" s="44">
        <v>616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4902</v>
      </c>
      <c r="F22" s="44">
        <v>3730</v>
      </c>
      <c r="G22" s="44">
        <v>2041</v>
      </c>
      <c r="H22" s="45">
        <v>490</v>
      </c>
      <c r="I22" s="44">
        <v>7219</v>
      </c>
      <c r="J22" s="46">
        <v>6319</v>
      </c>
      <c r="K22" s="44">
        <v>7852</v>
      </c>
      <c r="L22" s="44">
        <v>1081</v>
      </c>
      <c r="M22" s="44">
        <v>7838.2930000000006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3156</v>
      </c>
      <c r="F23" s="44">
        <v>1892</v>
      </c>
      <c r="G23" s="44">
        <v>1893</v>
      </c>
      <c r="H23" s="45">
        <v>480</v>
      </c>
      <c r="I23" s="44">
        <v>508</v>
      </c>
      <c r="J23" s="46">
        <v>32</v>
      </c>
      <c r="K23" s="44">
        <v>0</v>
      </c>
      <c r="L23" s="44">
        <v>851</v>
      </c>
      <c r="M23" s="44">
        <v>896.10300000000007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3</v>
      </c>
      <c r="F24" s="44">
        <v>64</v>
      </c>
      <c r="G24" s="44">
        <v>31</v>
      </c>
      <c r="H24" s="45">
        <v>64</v>
      </c>
      <c r="I24" s="44">
        <v>29</v>
      </c>
      <c r="J24" s="46">
        <v>62</v>
      </c>
      <c r="K24" s="44">
        <v>58</v>
      </c>
      <c r="L24" s="44">
        <v>71</v>
      </c>
      <c r="M24" s="44">
        <v>74.762999999999991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644</v>
      </c>
      <c r="J25" s="46">
        <v>4422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20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21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77</v>
      </c>
      <c r="F29" s="44">
        <v>152</v>
      </c>
      <c r="G29" s="44">
        <v>90</v>
      </c>
      <c r="H29" s="45">
        <v>140</v>
      </c>
      <c r="I29" s="44">
        <v>137</v>
      </c>
      <c r="J29" s="46">
        <v>61</v>
      </c>
      <c r="K29" s="44">
        <v>106</v>
      </c>
      <c r="L29" s="44">
        <v>120</v>
      </c>
      <c r="M29" s="44">
        <v>126.36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16</v>
      </c>
      <c r="G30" s="44">
        <v>5</v>
      </c>
      <c r="H30" s="45">
        <v>0</v>
      </c>
      <c r="I30" s="44">
        <v>24</v>
      </c>
      <c r="J30" s="46">
        <v>22</v>
      </c>
      <c r="K30" s="44">
        <v>0</v>
      </c>
      <c r="L30" s="44">
        <v>3</v>
      </c>
      <c r="M30" s="44">
        <v>3.1589999999999998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89</v>
      </c>
      <c r="F32" s="44">
        <v>9</v>
      </c>
      <c r="G32" s="44">
        <v>5</v>
      </c>
      <c r="H32" s="45">
        <v>2</v>
      </c>
      <c r="I32" s="44">
        <v>48</v>
      </c>
      <c r="J32" s="46">
        <v>4</v>
      </c>
      <c r="K32" s="44">
        <v>2</v>
      </c>
      <c r="L32" s="44">
        <v>21</v>
      </c>
      <c r="M32" s="44">
        <v>22.113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550</v>
      </c>
      <c r="F37" s="44">
        <v>245</v>
      </c>
      <c r="G37" s="44">
        <v>597</v>
      </c>
      <c r="H37" s="45">
        <v>135</v>
      </c>
      <c r="I37" s="44">
        <v>222</v>
      </c>
      <c r="J37" s="46">
        <v>83</v>
      </c>
      <c r="K37" s="44">
        <v>75</v>
      </c>
      <c r="L37" s="44">
        <v>274</v>
      </c>
      <c r="M37" s="44">
        <v>288.52199999999993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1654</v>
      </c>
      <c r="F38" s="44">
        <v>893</v>
      </c>
      <c r="G38" s="44">
        <v>587</v>
      </c>
      <c r="H38" s="45">
        <v>792</v>
      </c>
      <c r="I38" s="44">
        <v>795</v>
      </c>
      <c r="J38" s="46">
        <v>655</v>
      </c>
      <c r="K38" s="44">
        <v>747</v>
      </c>
      <c r="L38" s="44">
        <v>580</v>
      </c>
      <c r="M38" s="44">
        <v>610.74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544</v>
      </c>
      <c r="F39" s="44">
        <v>5880</v>
      </c>
      <c r="G39" s="44">
        <v>7413</v>
      </c>
      <c r="H39" s="45">
        <v>936</v>
      </c>
      <c r="I39" s="44">
        <v>609</v>
      </c>
      <c r="J39" s="46">
        <v>5387</v>
      </c>
      <c r="K39" s="44">
        <v>3994</v>
      </c>
      <c r="L39" s="44">
        <v>1360</v>
      </c>
      <c r="M39" s="44">
        <v>4830.08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939</v>
      </c>
      <c r="F40" s="44">
        <v>609</v>
      </c>
      <c r="G40" s="44">
        <v>0</v>
      </c>
      <c r="H40" s="45">
        <v>0</v>
      </c>
      <c r="I40" s="44">
        <v>7</v>
      </c>
      <c r="J40" s="46">
        <v>1</v>
      </c>
      <c r="K40" s="44">
        <v>0</v>
      </c>
      <c r="L40" s="44">
        <v>343</v>
      </c>
      <c r="M40" s="44">
        <v>361.17899999999997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30</v>
      </c>
      <c r="I41" s="44">
        <v>170</v>
      </c>
      <c r="J41" s="46">
        <v>168</v>
      </c>
      <c r="K41" s="44">
        <v>0</v>
      </c>
      <c r="L41" s="44">
        <v>54</v>
      </c>
      <c r="M41" s="44">
        <v>56.861999999999995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7204</v>
      </c>
      <c r="F42" s="44">
        <v>12586</v>
      </c>
      <c r="G42" s="44">
        <v>8663</v>
      </c>
      <c r="H42" s="45">
        <v>4308</v>
      </c>
      <c r="I42" s="44">
        <v>5303</v>
      </c>
      <c r="J42" s="46">
        <v>5538</v>
      </c>
      <c r="K42" s="44">
        <v>4203</v>
      </c>
      <c r="L42" s="44">
        <v>2829</v>
      </c>
      <c r="M42" s="44">
        <v>2978.9369999999999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11</v>
      </c>
      <c r="H43" s="45">
        <v>1257</v>
      </c>
      <c r="I43" s="44">
        <v>268</v>
      </c>
      <c r="J43" s="46">
        <v>13</v>
      </c>
      <c r="K43" s="44">
        <v>450</v>
      </c>
      <c r="L43" s="44">
        <v>4</v>
      </c>
      <c r="M43" s="44">
        <v>4.2119999999999997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288</v>
      </c>
      <c r="F44" s="44">
        <v>676</v>
      </c>
      <c r="G44" s="44">
        <v>871</v>
      </c>
      <c r="H44" s="45">
        <v>5</v>
      </c>
      <c r="I44" s="44">
        <v>341</v>
      </c>
      <c r="J44" s="46">
        <v>370</v>
      </c>
      <c r="K44" s="44">
        <v>278</v>
      </c>
      <c r="L44" s="44">
        <v>3</v>
      </c>
      <c r="M44" s="44">
        <v>3.1589999999999998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44</v>
      </c>
      <c r="F45" s="44">
        <v>198</v>
      </c>
      <c r="G45" s="44">
        <v>11</v>
      </c>
      <c r="H45" s="45">
        <v>0</v>
      </c>
      <c r="I45" s="44">
        <v>2</v>
      </c>
      <c r="J45" s="46">
        <v>81</v>
      </c>
      <c r="K45" s="44">
        <v>215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28</v>
      </c>
      <c r="J46" s="53">
        <v>238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216</v>
      </c>
      <c r="F47" s="59">
        <f t="shared" ref="F47:M47" si="3">SUM(F48:F49)</f>
        <v>374</v>
      </c>
      <c r="G47" s="59">
        <f t="shared" si="3"/>
        <v>7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216</v>
      </c>
      <c r="F48" s="36">
        <v>374</v>
      </c>
      <c r="G48" s="36">
        <v>7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2645</v>
      </c>
      <c r="F51" s="27">
        <f t="shared" ref="F51:M51" si="4">F52+F59+F62+F63+F64+F72+F73</f>
        <v>4243</v>
      </c>
      <c r="G51" s="27">
        <f t="shared" si="4"/>
        <v>1897</v>
      </c>
      <c r="H51" s="28">
        <f t="shared" si="4"/>
        <v>2352</v>
      </c>
      <c r="I51" s="27">
        <f t="shared" si="4"/>
        <v>2612</v>
      </c>
      <c r="J51" s="29">
        <f t="shared" si="4"/>
        <v>5807</v>
      </c>
      <c r="K51" s="27">
        <f t="shared" si="4"/>
        <v>2631</v>
      </c>
      <c r="L51" s="27">
        <f t="shared" si="4"/>
        <v>2330</v>
      </c>
      <c r="M51" s="27">
        <f t="shared" si="4"/>
        <v>2453.4899999999998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27</v>
      </c>
      <c r="F52" s="36">
        <f t="shared" ref="F52:M52" si="5">F53+F56</f>
        <v>27</v>
      </c>
      <c r="G52" s="36">
        <f t="shared" si="5"/>
        <v>43</v>
      </c>
      <c r="H52" s="37">
        <f t="shared" si="5"/>
        <v>55</v>
      </c>
      <c r="I52" s="36">
        <f t="shared" si="5"/>
        <v>55</v>
      </c>
      <c r="J52" s="38">
        <f t="shared" si="5"/>
        <v>55</v>
      </c>
      <c r="K52" s="36">
        <f t="shared" si="5"/>
        <v>60</v>
      </c>
      <c r="L52" s="36">
        <f t="shared" si="5"/>
        <v>60</v>
      </c>
      <c r="M52" s="36">
        <f t="shared" si="5"/>
        <v>63.179999999999993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27</v>
      </c>
      <c r="F53" s="51">
        <f t="shared" ref="F53:M53" si="6">SUM(F54:F55)</f>
        <v>27</v>
      </c>
      <c r="G53" s="51">
        <f t="shared" si="6"/>
        <v>43</v>
      </c>
      <c r="H53" s="52">
        <f t="shared" si="6"/>
        <v>55</v>
      </c>
      <c r="I53" s="51">
        <f t="shared" si="6"/>
        <v>55</v>
      </c>
      <c r="J53" s="53">
        <f t="shared" si="6"/>
        <v>55</v>
      </c>
      <c r="K53" s="51">
        <f t="shared" si="6"/>
        <v>60</v>
      </c>
      <c r="L53" s="51">
        <f t="shared" si="6"/>
        <v>60</v>
      </c>
      <c r="M53" s="51">
        <f t="shared" si="6"/>
        <v>63.179999999999993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27</v>
      </c>
      <c r="F54" s="36">
        <v>27</v>
      </c>
      <c r="G54" s="36">
        <v>43</v>
      </c>
      <c r="H54" s="37">
        <v>55</v>
      </c>
      <c r="I54" s="36">
        <v>55</v>
      </c>
      <c r="J54" s="38">
        <v>55</v>
      </c>
      <c r="K54" s="36">
        <v>60</v>
      </c>
      <c r="L54" s="36">
        <v>60</v>
      </c>
      <c r="M54" s="36">
        <v>63.179999999999993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196</v>
      </c>
      <c r="F59" s="59">
        <f t="shared" ref="F59:M59" si="8">SUM(F60:F61)</f>
        <v>233</v>
      </c>
      <c r="G59" s="59">
        <f t="shared" si="8"/>
        <v>20</v>
      </c>
      <c r="H59" s="60">
        <f t="shared" si="8"/>
        <v>797</v>
      </c>
      <c r="I59" s="59">
        <f t="shared" si="8"/>
        <v>797</v>
      </c>
      <c r="J59" s="61">
        <f t="shared" si="8"/>
        <v>9</v>
      </c>
      <c r="K59" s="59">
        <f t="shared" si="8"/>
        <v>871</v>
      </c>
      <c r="L59" s="59">
        <f t="shared" si="8"/>
        <v>270</v>
      </c>
      <c r="M59" s="59">
        <f t="shared" si="8"/>
        <v>284.31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196</v>
      </c>
      <c r="F61" s="51">
        <v>233</v>
      </c>
      <c r="G61" s="51">
        <v>20</v>
      </c>
      <c r="H61" s="52">
        <v>797</v>
      </c>
      <c r="I61" s="51">
        <v>797</v>
      </c>
      <c r="J61" s="53">
        <v>9</v>
      </c>
      <c r="K61" s="51">
        <v>871</v>
      </c>
      <c r="L61" s="51">
        <v>270</v>
      </c>
      <c r="M61" s="51">
        <v>284.31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2422</v>
      </c>
      <c r="F73" s="44">
        <f t="shared" ref="F73:M73" si="12">SUM(F74:F75)</f>
        <v>3983</v>
      </c>
      <c r="G73" s="44">
        <f t="shared" si="12"/>
        <v>1834</v>
      </c>
      <c r="H73" s="45">
        <f t="shared" si="12"/>
        <v>1500</v>
      </c>
      <c r="I73" s="44">
        <f t="shared" si="12"/>
        <v>1760</v>
      </c>
      <c r="J73" s="46">
        <f t="shared" si="12"/>
        <v>5743</v>
      </c>
      <c r="K73" s="44">
        <f t="shared" si="12"/>
        <v>1700</v>
      </c>
      <c r="L73" s="44">
        <f t="shared" si="12"/>
        <v>2000</v>
      </c>
      <c r="M73" s="44">
        <f t="shared" si="12"/>
        <v>2106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874</v>
      </c>
      <c r="F74" s="36">
        <v>2697</v>
      </c>
      <c r="G74" s="36">
        <v>1635</v>
      </c>
      <c r="H74" s="37">
        <v>1500</v>
      </c>
      <c r="I74" s="36">
        <v>1750</v>
      </c>
      <c r="J74" s="38">
        <v>5733</v>
      </c>
      <c r="K74" s="36">
        <v>1700</v>
      </c>
      <c r="L74" s="36">
        <v>2000</v>
      </c>
      <c r="M74" s="36">
        <v>2106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1548</v>
      </c>
      <c r="F75" s="51">
        <v>1286</v>
      </c>
      <c r="G75" s="51">
        <v>199</v>
      </c>
      <c r="H75" s="52">
        <v>0</v>
      </c>
      <c r="I75" s="51">
        <v>10</v>
      </c>
      <c r="J75" s="53">
        <v>10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1622</v>
      </c>
      <c r="F77" s="27">
        <f t="shared" ref="F77:M77" si="13">F78+F81+F84+F85+F86+F87+F88</f>
        <v>717</v>
      </c>
      <c r="G77" s="27">
        <f t="shared" si="13"/>
        <v>604</v>
      </c>
      <c r="H77" s="28">
        <f t="shared" si="13"/>
        <v>30</v>
      </c>
      <c r="I77" s="27">
        <f t="shared" si="13"/>
        <v>462</v>
      </c>
      <c r="J77" s="29">
        <f t="shared" si="13"/>
        <v>1591</v>
      </c>
      <c r="K77" s="27">
        <f t="shared" si="13"/>
        <v>1920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1482</v>
      </c>
      <c r="F81" s="44">
        <f t="shared" ref="F81:M81" si="15">SUM(F82:F83)</f>
        <v>717</v>
      </c>
      <c r="G81" s="44">
        <f t="shared" si="15"/>
        <v>604</v>
      </c>
      <c r="H81" s="45">
        <f t="shared" si="15"/>
        <v>30</v>
      </c>
      <c r="I81" s="44">
        <f t="shared" si="15"/>
        <v>462</v>
      </c>
      <c r="J81" s="46">
        <f t="shared" si="15"/>
        <v>1591</v>
      </c>
      <c r="K81" s="44">
        <f t="shared" si="15"/>
        <v>1920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1482</v>
      </c>
      <c r="F83" s="51">
        <v>717</v>
      </c>
      <c r="G83" s="51">
        <v>604</v>
      </c>
      <c r="H83" s="52">
        <v>30</v>
      </c>
      <c r="I83" s="51">
        <v>462</v>
      </c>
      <c r="J83" s="53">
        <v>1591</v>
      </c>
      <c r="K83" s="51">
        <v>1920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140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26</v>
      </c>
      <c r="F90" s="27">
        <v>9</v>
      </c>
      <c r="G90" s="27">
        <v>0</v>
      </c>
      <c r="H90" s="28">
        <v>0</v>
      </c>
      <c r="I90" s="27">
        <v>0</v>
      </c>
      <c r="J90" s="29">
        <v>335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116579</v>
      </c>
      <c r="F92" s="103">
        <f t="shared" ref="F92:M92" si="16">F4+F51+F77+F90</f>
        <v>142850</v>
      </c>
      <c r="G92" s="103">
        <f t="shared" si="16"/>
        <v>146295</v>
      </c>
      <c r="H92" s="104">
        <f t="shared" si="16"/>
        <v>128114</v>
      </c>
      <c r="I92" s="103">
        <f t="shared" si="16"/>
        <v>139316</v>
      </c>
      <c r="J92" s="105">
        <f t="shared" si="16"/>
        <v>153205</v>
      </c>
      <c r="K92" s="103">
        <f t="shared" si="16"/>
        <v>139414</v>
      </c>
      <c r="L92" s="103">
        <f t="shared" si="16"/>
        <v>138840</v>
      </c>
      <c r="M92" s="103">
        <f t="shared" si="16"/>
        <v>157503.27000000002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191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17152</v>
      </c>
      <c r="F4" s="27">
        <f t="shared" ref="F4:M4" si="0">F5+F8+F47</f>
        <v>23088</v>
      </c>
      <c r="G4" s="27">
        <f t="shared" si="0"/>
        <v>24766</v>
      </c>
      <c r="H4" s="28">
        <f t="shared" si="0"/>
        <v>26305</v>
      </c>
      <c r="I4" s="27">
        <f t="shared" si="0"/>
        <v>30737</v>
      </c>
      <c r="J4" s="29">
        <f t="shared" si="0"/>
        <v>29714</v>
      </c>
      <c r="K4" s="27">
        <f t="shared" si="0"/>
        <v>28243</v>
      </c>
      <c r="L4" s="27">
        <f t="shared" si="0"/>
        <v>31911</v>
      </c>
      <c r="M4" s="27">
        <f t="shared" si="0"/>
        <v>38700.783000000003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14176</v>
      </c>
      <c r="F5" s="59">
        <f t="shared" ref="F5:M5" si="1">SUM(F6:F7)</f>
        <v>16561</v>
      </c>
      <c r="G5" s="59">
        <f t="shared" si="1"/>
        <v>19844</v>
      </c>
      <c r="H5" s="60">
        <f t="shared" si="1"/>
        <v>22901</v>
      </c>
      <c r="I5" s="59">
        <f t="shared" si="1"/>
        <v>19228</v>
      </c>
      <c r="J5" s="61">
        <f t="shared" si="1"/>
        <v>18457</v>
      </c>
      <c r="K5" s="59">
        <f t="shared" si="1"/>
        <v>20145</v>
      </c>
      <c r="L5" s="59">
        <f t="shared" si="1"/>
        <v>23238</v>
      </c>
      <c r="M5" s="59">
        <f t="shared" si="1"/>
        <v>24512.114000000001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12333</v>
      </c>
      <c r="F6" s="36">
        <v>14375</v>
      </c>
      <c r="G6" s="36">
        <v>17264</v>
      </c>
      <c r="H6" s="37">
        <v>19597</v>
      </c>
      <c r="I6" s="36">
        <v>15924</v>
      </c>
      <c r="J6" s="38">
        <v>15733</v>
      </c>
      <c r="K6" s="36">
        <v>17526</v>
      </c>
      <c r="L6" s="36">
        <v>20216</v>
      </c>
      <c r="M6" s="36">
        <v>21325.282999999999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1843</v>
      </c>
      <c r="F7" s="51">
        <v>2186</v>
      </c>
      <c r="G7" s="51">
        <v>2580</v>
      </c>
      <c r="H7" s="52">
        <v>3304</v>
      </c>
      <c r="I7" s="51">
        <v>3304</v>
      </c>
      <c r="J7" s="53">
        <v>2724</v>
      </c>
      <c r="K7" s="51">
        <v>2619</v>
      </c>
      <c r="L7" s="51">
        <v>3022</v>
      </c>
      <c r="M7" s="51">
        <v>3186.8310000000001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2973</v>
      </c>
      <c r="F8" s="59">
        <f t="shared" ref="F8:M8" si="2">SUM(F9:F46)</f>
        <v>6527</v>
      </c>
      <c r="G8" s="59">
        <f t="shared" si="2"/>
        <v>4922</v>
      </c>
      <c r="H8" s="60">
        <f t="shared" si="2"/>
        <v>3404</v>
      </c>
      <c r="I8" s="59">
        <f t="shared" si="2"/>
        <v>11509</v>
      </c>
      <c r="J8" s="61">
        <f t="shared" si="2"/>
        <v>11257</v>
      </c>
      <c r="K8" s="59">
        <f t="shared" si="2"/>
        <v>8098</v>
      </c>
      <c r="L8" s="59">
        <f t="shared" si="2"/>
        <v>8673</v>
      </c>
      <c r="M8" s="59">
        <f t="shared" si="2"/>
        <v>14188.669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9</v>
      </c>
      <c r="G9" s="36">
        <v>0</v>
      </c>
      <c r="H9" s="37">
        <v>20</v>
      </c>
      <c r="I9" s="36">
        <v>0</v>
      </c>
      <c r="J9" s="38">
        <v>0</v>
      </c>
      <c r="K9" s="36">
        <v>129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2</v>
      </c>
      <c r="F11" s="44">
        <v>269</v>
      </c>
      <c r="G11" s="44">
        <v>44</v>
      </c>
      <c r="H11" s="45">
        <v>212</v>
      </c>
      <c r="I11" s="44">
        <v>0</v>
      </c>
      <c r="J11" s="46">
        <v>0</v>
      </c>
      <c r="K11" s="44">
        <v>0</v>
      </c>
      <c r="L11" s="44">
        <v>70</v>
      </c>
      <c r="M11" s="44">
        <v>73.709999999999994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0</v>
      </c>
      <c r="F14" s="44">
        <v>50</v>
      </c>
      <c r="G14" s="44">
        <v>57</v>
      </c>
      <c r="H14" s="45">
        <v>0</v>
      </c>
      <c r="I14" s="44">
        <v>20</v>
      </c>
      <c r="J14" s="46">
        <v>10</v>
      </c>
      <c r="K14" s="44">
        <v>0</v>
      </c>
      <c r="L14" s="44">
        <v>8</v>
      </c>
      <c r="M14" s="44">
        <v>8.4239999999999995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73</v>
      </c>
      <c r="F15" s="44">
        <v>115</v>
      </c>
      <c r="G15" s="44">
        <v>45</v>
      </c>
      <c r="H15" s="45">
        <v>124</v>
      </c>
      <c r="I15" s="44">
        <v>146</v>
      </c>
      <c r="J15" s="46">
        <v>121</v>
      </c>
      <c r="K15" s="44">
        <v>132</v>
      </c>
      <c r="L15" s="44">
        <v>80</v>
      </c>
      <c r="M15" s="44">
        <v>84.239999999999981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216</v>
      </c>
      <c r="F16" s="44">
        <v>0</v>
      </c>
      <c r="G16" s="44">
        <v>214</v>
      </c>
      <c r="H16" s="45">
        <v>187</v>
      </c>
      <c r="I16" s="44">
        <v>188</v>
      </c>
      <c r="J16" s="46">
        <v>360</v>
      </c>
      <c r="K16" s="44">
        <v>277</v>
      </c>
      <c r="L16" s="44">
        <v>110</v>
      </c>
      <c r="M16" s="44">
        <v>115.82999999999998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1640</v>
      </c>
      <c r="G18" s="44">
        <v>184</v>
      </c>
      <c r="H18" s="45">
        <v>370</v>
      </c>
      <c r="I18" s="44">
        <v>0</v>
      </c>
      <c r="J18" s="46">
        <v>0</v>
      </c>
      <c r="K18" s="44">
        <v>0</v>
      </c>
      <c r="L18" s="44">
        <v>347</v>
      </c>
      <c r="M18" s="44">
        <v>365.39099999999996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609</v>
      </c>
      <c r="F22" s="44">
        <v>1545</v>
      </c>
      <c r="G22" s="44">
        <v>1867</v>
      </c>
      <c r="H22" s="45">
        <v>90</v>
      </c>
      <c r="I22" s="44">
        <v>8602</v>
      </c>
      <c r="J22" s="46">
        <v>8543</v>
      </c>
      <c r="K22" s="44">
        <v>5300</v>
      </c>
      <c r="L22" s="44">
        <v>5917</v>
      </c>
      <c r="M22" s="44">
        <v>11560.601000000001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101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24</v>
      </c>
      <c r="M23" s="44">
        <v>25.271999999999998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338</v>
      </c>
      <c r="J25" s="46">
        <v>221</v>
      </c>
      <c r="K25" s="44">
        <v>180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1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5</v>
      </c>
      <c r="I29" s="44">
        <v>0</v>
      </c>
      <c r="J29" s="46">
        <v>0</v>
      </c>
      <c r="K29" s="44">
        <v>3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5</v>
      </c>
      <c r="J30" s="46">
        <v>5</v>
      </c>
      <c r="K30" s="44">
        <v>0</v>
      </c>
      <c r="L30" s="44">
        <v>1</v>
      </c>
      <c r="M30" s="44">
        <v>1.0529999999999999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5</v>
      </c>
      <c r="F32" s="44">
        <v>0</v>
      </c>
      <c r="G32" s="44">
        <v>0</v>
      </c>
      <c r="H32" s="45">
        <v>11</v>
      </c>
      <c r="I32" s="44">
        <v>15</v>
      </c>
      <c r="J32" s="46">
        <v>0</v>
      </c>
      <c r="K32" s="44">
        <v>0</v>
      </c>
      <c r="L32" s="44">
        <v>5</v>
      </c>
      <c r="M32" s="44">
        <v>5.2649999999999997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2</v>
      </c>
      <c r="I33" s="44">
        <v>0</v>
      </c>
      <c r="J33" s="46">
        <v>0</v>
      </c>
      <c r="K33" s="44">
        <v>0</v>
      </c>
      <c r="L33" s="44">
        <v>1</v>
      </c>
      <c r="M33" s="44">
        <v>1.0529999999999999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6</v>
      </c>
      <c r="M34" s="44">
        <v>6.3179999999999996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4</v>
      </c>
      <c r="F37" s="44">
        <v>580</v>
      </c>
      <c r="G37" s="44">
        <v>231</v>
      </c>
      <c r="H37" s="45">
        <v>998</v>
      </c>
      <c r="I37" s="44">
        <v>110</v>
      </c>
      <c r="J37" s="46">
        <v>40</v>
      </c>
      <c r="K37" s="44">
        <v>38</v>
      </c>
      <c r="L37" s="44">
        <v>739</v>
      </c>
      <c r="M37" s="44">
        <v>504.16699999999992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60</v>
      </c>
      <c r="F38" s="44">
        <v>103</v>
      </c>
      <c r="G38" s="44">
        <v>81</v>
      </c>
      <c r="H38" s="45">
        <v>154</v>
      </c>
      <c r="I38" s="44">
        <v>165</v>
      </c>
      <c r="J38" s="46">
        <v>134</v>
      </c>
      <c r="K38" s="44">
        <v>207</v>
      </c>
      <c r="L38" s="44">
        <v>76</v>
      </c>
      <c r="M38" s="44">
        <v>80.028000000000006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28</v>
      </c>
      <c r="H39" s="45">
        <v>26</v>
      </c>
      <c r="I39" s="44">
        <v>31</v>
      </c>
      <c r="J39" s="46">
        <v>0</v>
      </c>
      <c r="K39" s="44">
        <v>0</v>
      </c>
      <c r="L39" s="44">
        <v>28</v>
      </c>
      <c r="M39" s="44">
        <v>29.483999999999998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1903</v>
      </c>
      <c r="F42" s="44">
        <v>2041</v>
      </c>
      <c r="G42" s="44">
        <v>1866</v>
      </c>
      <c r="H42" s="45">
        <v>1161</v>
      </c>
      <c r="I42" s="44">
        <v>1688</v>
      </c>
      <c r="J42" s="46">
        <v>1507</v>
      </c>
      <c r="K42" s="44">
        <v>1510</v>
      </c>
      <c r="L42" s="44">
        <v>1173</v>
      </c>
      <c r="M42" s="44">
        <v>1235.1689999999999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175</v>
      </c>
      <c r="G44" s="44">
        <v>305</v>
      </c>
      <c r="H44" s="45">
        <v>44</v>
      </c>
      <c r="I44" s="44">
        <v>201</v>
      </c>
      <c r="J44" s="46">
        <v>297</v>
      </c>
      <c r="K44" s="44">
        <v>322</v>
      </c>
      <c r="L44" s="44">
        <v>88</v>
      </c>
      <c r="M44" s="44">
        <v>92.663999999999987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0</v>
      </c>
      <c r="G45" s="44">
        <v>0</v>
      </c>
      <c r="H45" s="45">
        <v>0</v>
      </c>
      <c r="I45" s="44">
        <v>0</v>
      </c>
      <c r="J45" s="46">
        <v>18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3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3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4623</v>
      </c>
      <c r="F51" s="27">
        <f t="shared" ref="F51:M51" si="4">F52+F59+F62+F63+F64+F72+F73</f>
        <v>5508</v>
      </c>
      <c r="G51" s="27">
        <f t="shared" si="4"/>
        <v>0</v>
      </c>
      <c r="H51" s="28">
        <f t="shared" si="4"/>
        <v>0</v>
      </c>
      <c r="I51" s="27">
        <f t="shared" si="4"/>
        <v>0</v>
      </c>
      <c r="J51" s="29">
        <f t="shared" si="4"/>
        <v>0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4623</v>
      </c>
      <c r="F73" s="44">
        <f t="shared" ref="F73:M73" si="12">SUM(F74:F75)</f>
        <v>5508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4623</v>
      </c>
      <c r="F75" s="51">
        <v>5508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3947</v>
      </c>
      <c r="F77" s="27">
        <f t="shared" ref="F77:M77" si="13">F78+F81+F84+F85+F86+F87+F88</f>
        <v>891</v>
      </c>
      <c r="G77" s="27">
        <f t="shared" si="13"/>
        <v>6648</v>
      </c>
      <c r="H77" s="28">
        <f t="shared" si="13"/>
        <v>7918</v>
      </c>
      <c r="I77" s="27">
        <f t="shared" si="13"/>
        <v>0</v>
      </c>
      <c r="J77" s="29">
        <f t="shared" si="13"/>
        <v>0</v>
      </c>
      <c r="K77" s="27">
        <f t="shared" si="13"/>
        <v>0</v>
      </c>
      <c r="L77" s="27">
        <f t="shared" si="13"/>
        <v>0</v>
      </c>
      <c r="M77" s="27">
        <f t="shared" si="13"/>
        <v>0.10199999999986176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4646</v>
      </c>
      <c r="H78" s="60">
        <f t="shared" si="14"/>
        <v>4450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4646</v>
      </c>
      <c r="H80" s="52">
        <v>4450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586</v>
      </c>
      <c r="F81" s="44">
        <f t="shared" ref="F81:M81" si="15">SUM(F82:F83)</f>
        <v>450</v>
      </c>
      <c r="G81" s="44">
        <f t="shared" si="15"/>
        <v>170</v>
      </c>
      <c r="H81" s="45">
        <f t="shared" si="15"/>
        <v>0</v>
      </c>
      <c r="I81" s="44">
        <f t="shared" si="15"/>
        <v>0</v>
      </c>
      <c r="J81" s="46">
        <f t="shared" si="15"/>
        <v>0</v>
      </c>
      <c r="K81" s="44">
        <f t="shared" si="15"/>
        <v>0</v>
      </c>
      <c r="L81" s="44">
        <f t="shared" si="15"/>
        <v>0</v>
      </c>
      <c r="M81" s="44">
        <f t="shared" si="15"/>
        <v>-0.70199999999999818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586</v>
      </c>
      <c r="F83" s="51">
        <v>450</v>
      </c>
      <c r="G83" s="51">
        <v>170</v>
      </c>
      <c r="H83" s="52">
        <v>0</v>
      </c>
      <c r="I83" s="51">
        <v>0</v>
      </c>
      <c r="J83" s="53">
        <v>0</v>
      </c>
      <c r="K83" s="51">
        <v>0</v>
      </c>
      <c r="L83" s="51">
        <v>0</v>
      </c>
      <c r="M83" s="51">
        <v>-0.70199999999999818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1243</v>
      </c>
      <c r="F86" s="44">
        <v>280</v>
      </c>
      <c r="G86" s="44">
        <v>1832</v>
      </c>
      <c r="H86" s="45">
        <v>1440</v>
      </c>
      <c r="I86" s="44">
        <v>0</v>
      </c>
      <c r="J86" s="46">
        <v>0</v>
      </c>
      <c r="K86" s="44">
        <v>0</v>
      </c>
      <c r="L86" s="44">
        <v>0</v>
      </c>
      <c r="M86" s="44">
        <v>0.31999999999993634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2118</v>
      </c>
      <c r="F87" s="44">
        <v>161</v>
      </c>
      <c r="G87" s="44">
        <v>0</v>
      </c>
      <c r="H87" s="45">
        <v>2028</v>
      </c>
      <c r="I87" s="44">
        <v>0</v>
      </c>
      <c r="J87" s="46">
        <v>0</v>
      </c>
      <c r="K87" s="44">
        <v>0</v>
      </c>
      <c r="L87" s="44">
        <v>0</v>
      </c>
      <c r="M87" s="44">
        <v>0.4839999999999236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3</v>
      </c>
      <c r="F90" s="27">
        <v>9</v>
      </c>
      <c r="G90" s="27">
        <v>0</v>
      </c>
      <c r="H90" s="28">
        <v>0</v>
      </c>
      <c r="I90" s="27">
        <v>0</v>
      </c>
      <c r="J90" s="29">
        <v>115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25725</v>
      </c>
      <c r="F92" s="103">
        <f t="shared" ref="F92:M92" si="16">F4+F51+F77+F90</f>
        <v>29496</v>
      </c>
      <c r="G92" s="103">
        <f t="shared" si="16"/>
        <v>31414</v>
      </c>
      <c r="H92" s="104">
        <f t="shared" si="16"/>
        <v>34223</v>
      </c>
      <c r="I92" s="103">
        <f t="shared" si="16"/>
        <v>30737</v>
      </c>
      <c r="J92" s="105">
        <f t="shared" si="16"/>
        <v>29829</v>
      </c>
      <c r="K92" s="103">
        <f t="shared" si="16"/>
        <v>28243</v>
      </c>
      <c r="L92" s="103">
        <f t="shared" si="16"/>
        <v>31911</v>
      </c>
      <c r="M92" s="103">
        <f t="shared" si="16"/>
        <v>38700.885000000002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83559</v>
      </c>
      <c r="F4" s="27">
        <f t="shared" ref="F4:M4" si="0">F5+F8+F47</f>
        <v>175559</v>
      </c>
      <c r="G4" s="27">
        <f t="shared" si="0"/>
        <v>129038</v>
      </c>
      <c r="H4" s="28">
        <f t="shared" si="0"/>
        <v>145266</v>
      </c>
      <c r="I4" s="27">
        <f t="shared" si="0"/>
        <v>97348</v>
      </c>
      <c r="J4" s="29">
        <f t="shared" si="0"/>
        <v>99177</v>
      </c>
      <c r="K4" s="27">
        <f t="shared" si="0"/>
        <v>108622</v>
      </c>
      <c r="L4" s="27">
        <f t="shared" si="0"/>
        <v>121940</v>
      </c>
      <c r="M4" s="27">
        <f t="shared" si="0"/>
        <v>131733.76000000001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58151</v>
      </c>
      <c r="F5" s="59">
        <f t="shared" ref="F5:M5" si="1">SUM(F6:F7)</f>
        <v>65757</v>
      </c>
      <c r="G5" s="59">
        <f t="shared" si="1"/>
        <v>72226</v>
      </c>
      <c r="H5" s="60">
        <f t="shared" si="1"/>
        <v>77051</v>
      </c>
      <c r="I5" s="59">
        <f t="shared" si="1"/>
        <v>80451</v>
      </c>
      <c r="J5" s="61">
        <f t="shared" si="1"/>
        <v>81046</v>
      </c>
      <c r="K5" s="59">
        <f t="shared" si="1"/>
        <v>89485</v>
      </c>
      <c r="L5" s="59">
        <f t="shared" si="1"/>
        <v>92976</v>
      </c>
      <c r="M5" s="59">
        <f t="shared" si="1"/>
        <v>101234.66800000001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50591</v>
      </c>
      <c r="F6" s="36">
        <v>55479</v>
      </c>
      <c r="G6" s="36">
        <v>62823</v>
      </c>
      <c r="H6" s="37">
        <v>67459</v>
      </c>
      <c r="I6" s="36">
        <v>70859</v>
      </c>
      <c r="J6" s="38">
        <v>69037</v>
      </c>
      <c r="K6" s="36">
        <v>77921</v>
      </c>
      <c r="L6" s="36">
        <v>80888</v>
      </c>
      <c r="M6" s="36">
        <v>88073.612999999998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7560</v>
      </c>
      <c r="F7" s="51">
        <v>10278</v>
      </c>
      <c r="G7" s="51">
        <v>9403</v>
      </c>
      <c r="H7" s="52">
        <v>9592</v>
      </c>
      <c r="I7" s="51">
        <v>9592</v>
      </c>
      <c r="J7" s="53">
        <v>12009</v>
      </c>
      <c r="K7" s="51">
        <v>11564</v>
      </c>
      <c r="L7" s="51">
        <v>12088</v>
      </c>
      <c r="M7" s="51">
        <v>13161.055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25408</v>
      </c>
      <c r="F8" s="59">
        <f t="shared" ref="F8:M8" si="2">SUM(F9:F46)</f>
        <v>109802</v>
      </c>
      <c r="G8" s="59">
        <f t="shared" si="2"/>
        <v>56812</v>
      </c>
      <c r="H8" s="60">
        <f t="shared" si="2"/>
        <v>68215</v>
      </c>
      <c r="I8" s="59">
        <f t="shared" si="2"/>
        <v>16897</v>
      </c>
      <c r="J8" s="61">
        <f t="shared" si="2"/>
        <v>18131</v>
      </c>
      <c r="K8" s="59">
        <f t="shared" si="2"/>
        <v>19137</v>
      </c>
      <c r="L8" s="59">
        <f t="shared" si="2"/>
        <v>28964</v>
      </c>
      <c r="M8" s="59">
        <f t="shared" si="2"/>
        <v>30499.091999999997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77</v>
      </c>
      <c r="F9" s="36">
        <v>127</v>
      </c>
      <c r="G9" s="36">
        <v>116</v>
      </c>
      <c r="H9" s="37">
        <v>69</v>
      </c>
      <c r="I9" s="36">
        <v>140</v>
      </c>
      <c r="J9" s="38">
        <v>131</v>
      </c>
      <c r="K9" s="36">
        <v>160</v>
      </c>
      <c r="L9" s="36">
        <v>287</v>
      </c>
      <c r="M9" s="36">
        <v>302.21099999999996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263</v>
      </c>
      <c r="F10" s="44">
        <v>240</v>
      </c>
      <c r="G10" s="44">
        <v>371</v>
      </c>
      <c r="H10" s="45">
        <v>0</v>
      </c>
      <c r="I10" s="44">
        <v>22</v>
      </c>
      <c r="J10" s="46">
        <v>130</v>
      </c>
      <c r="K10" s="44">
        <v>0</v>
      </c>
      <c r="L10" s="44">
        <v>102</v>
      </c>
      <c r="M10" s="44">
        <v>107.40599999999999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1398</v>
      </c>
      <c r="F11" s="44">
        <v>9902</v>
      </c>
      <c r="G11" s="44">
        <v>3405</v>
      </c>
      <c r="H11" s="45">
        <v>680</v>
      </c>
      <c r="I11" s="44">
        <v>619</v>
      </c>
      <c r="J11" s="46">
        <v>11</v>
      </c>
      <c r="K11" s="44">
        <v>1068</v>
      </c>
      <c r="L11" s="44">
        <v>1288</v>
      </c>
      <c r="M11" s="44">
        <v>1356.2639999999997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124</v>
      </c>
      <c r="G13" s="44">
        <v>396</v>
      </c>
      <c r="H13" s="45">
        <v>431</v>
      </c>
      <c r="I13" s="44">
        <v>431</v>
      </c>
      <c r="J13" s="46">
        <v>460</v>
      </c>
      <c r="K13" s="44">
        <v>453</v>
      </c>
      <c r="L13" s="44">
        <v>769</v>
      </c>
      <c r="M13" s="44">
        <v>809.75699999999995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1497</v>
      </c>
      <c r="F14" s="44">
        <v>695</v>
      </c>
      <c r="G14" s="44">
        <v>176</v>
      </c>
      <c r="H14" s="45">
        <v>40</v>
      </c>
      <c r="I14" s="44">
        <v>20</v>
      </c>
      <c r="J14" s="46">
        <v>81</v>
      </c>
      <c r="K14" s="44">
        <v>84</v>
      </c>
      <c r="L14" s="44">
        <v>357</v>
      </c>
      <c r="M14" s="44">
        <v>375.92099999999994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641</v>
      </c>
      <c r="F15" s="44">
        <v>413</v>
      </c>
      <c r="G15" s="44">
        <v>2919</v>
      </c>
      <c r="H15" s="45">
        <v>953</v>
      </c>
      <c r="I15" s="44">
        <v>1336</v>
      </c>
      <c r="J15" s="46">
        <v>2445</v>
      </c>
      <c r="K15" s="44">
        <v>1201</v>
      </c>
      <c r="L15" s="44">
        <v>1159</v>
      </c>
      <c r="M15" s="44">
        <v>1220.4269999999999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2661</v>
      </c>
      <c r="F16" s="44">
        <v>4341</v>
      </c>
      <c r="G16" s="44">
        <v>3793</v>
      </c>
      <c r="H16" s="45">
        <v>0</v>
      </c>
      <c r="I16" s="44">
        <v>1500</v>
      </c>
      <c r="J16" s="46">
        <v>3943</v>
      </c>
      <c r="K16" s="44">
        <v>3689</v>
      </c>
      <c r="L16" s="44">
        <v>1350</v>
      </c>
      <c r="M16" s="44">
        <v>1421.55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1500</v>
      </c>
      <c r="J17" s="46">
        <v>1500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3552</v>
      </c>
      <c r="F18" s="44">
        <v>17467</v>
      </c>
      <c r="G18" s="44">
        <v>22007</v>
      </c>
      <c r="H18" s="45">
        <v>8769</v>
      </c>
      <c r="I18" s="44">
        <v>0</v>
      </c>
      <c r="J18" s="46">
        <v>0</v>
      </c>
      <c r="K18" s="44">
        <v>0</v>
      </c>
      <c r="L18" s="44">
        <v>768</v>
      </c>
      <c r="M18" s="44">
        <v>808.70399999999995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17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13</v>
      </c>
      <c r="M21" s="44">
        <v>13.689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1051</v>
      </c>
      <c r="F22" s="44">
        <v>39271</v>
      </c>
      <c r="G22" s="44">
        <v>7516</v>
      </c>
      <c r="H22" s="45">
        <v>51817</v>
      </c>
      <c r="I22" s="44">
        <v>5447</v>
      </c>
      <c r="J22" s="46">
        <v>772</v>
      </c>
      <c r="K22" s="44">
        <v>2256</v>
      </c>
      <c r="L22" s="44">
        <v>5100</v>
      </c>
      <c r="M22" s="44">
        <v>5370.2999999999993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582</v>
      </c>
      <c r="J25" s="46">
        <v>1562</v>
      </c>
      <c r="K25" s="44">
        <v>685</v>
      </c>
      <c r="L25" s="44">
        <v>163</v>
      </c>
      <c r="M25" s="44">
        <v>171.63899999999998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31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12</v>
      </c>
      <c r="F29" s="44">
        <v>99</v>
      </c>
      <c r="G29" s="44">
        <v>11</v>
      </c>
      <c r="H29" s="45">
        <v>72</v>
      </c>
      <c r="I29" s="44">
        <v>37</v>
      </c>
      <c r="J29" s="46">
        <v>20</v>
      </c>
      <c r="K29" s="44">
        <v>2</v>
      </c>
      <c r="L29" s="44">
        <v>49</v>
      </c>
      <c r="M29" s="44">
        <v>51.596999999999994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3</v>
      </c>
      <c r="F30" s="44">
        <v>224</v>
      </c>
      <c r="G30" s="44">
        <v>324</v>
      </c>
      <c r="H30" s="45">
        <v>0</v>
      </c>
      <c r="I30" s="44">
        <v>0</v>
      </c>
      <c r="J30" s="46">
        <v>0</v>
      </c>
      <c r="K30" s="44">
        <v>0</v>
      </c>
      <c r="L30" s="44">
        <v>2</v>
      </c>
      <c r="M30" s="44">
        <v>2.1059999999999999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300</v>
      </c>
      <c r="I31" s="44">
        <v>155</v>
      </c>
      <c r="J31" s="46">
        <v>55</v>
      </c>
      <c r="K31" s="44">
        <v>50</v>
      </c>
      <c r="L31" s="44">
        <v>55</v>
      </c>
      <c r="M31" s="44">
        <v>57.914999999999999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25</v>
      </c>
      <c r="F32" s="44">
        <v>532</v>
      </c>
      <c r="G32" s="44">
        <v>1</v>
      </c>
      <c r="H32" s="45">
        <v>0</v>
      </c>
      <c r="I32" s="44">
        <v>6</v>
      </c>
      <c r="J32" s="46">
        <v>1</v>
      </c>
      <c r="K32" s="44">
        <v>0</v>
      </c>
      <c r="L32" s="44">
        <v>18</v>
      </c>
      <c r="M32" s="44">
        <v>18.954000000000001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28</v>
      </c>
      <c r="G33" s="44">
        <v>32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4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3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4681</v>
      </c>
      <c r="F37" s="44">
        <v>20740</v>
      </c>
      <c r="G37" s="44">
        <v>4944</v>
      </c>
      <c r="H37" s="45">
        <v>165</v>
      </c>
      <c r="I37" s="44">
        <v>322</v>
      </c>
      <c r="J37" s="46">
        <v>385</v>
      </c>
      <c r="K37" s="44">
        <v>129</v>
      </c>
      <c r="L37" s="44">
        <v>3625</v>
      </c>
      <c r="M37" s="44">
        <v>3817.125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519</v>
      </c>
      <c r="F38" s="44">
        <v>781</v>
      </c>
      <c r="G38" s="44">
        <v>531</v>
      </c>
      <c r="H38" s="45">
        <v>870</v>
      </c>
      <c r="I38" s="44">
        <v>453</v>
      </c>
      <c r="J38" s="46">
        <v>332</v>
      </c>
      <c r="K38" s="44">
        <v>460</v>
      </c>
      <c r="L38" s="44">
        <v>925</v>
      </c>
      <c r="M38" s="44">
        <v>974.02499999999998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61</v>
      </c>
      <c r="F39" s="44">
        <v>0</v>
      </c>
      <c r="G39" s="44">
        <v>2131</v>
      </c>
      <c r="H39" s="45">
        <v>0</v>
      </c>
      <c r="I39" s="44">
        <v>100</v>
      </c>
      <c r="J39" s="46">
        <v>800</v>
      </c>
      <c r="K39" s="44">
        <v>300</v>
      </c>
      <c r="L39" s="44">
        <v>334</v>
      </c>
      <c r="M39" s="44">
        <v>351.702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</v>
      </c>
      <c r="F40" s="44">
        <v>74</v>
      </c>
      <c r="G40" s="44">
        <v>104</v>
      </c>
      <c r="H40" s="45">
        <v>0</v>
      </c>
      <c r="I40" s="44">
        <v>67</v>
      </c>
      <c r="J40" s="46">
        <v>59</v>
      </c>
      <c r="K40" s="44">
        <v>40</v>
      </c>
      <c r="L40" s="44">
        <v>121</v>
      </c>
      <c r="M40" s="44">
        <v>127.41299999999998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454</v>
      </c>
      <c r="F41" s="44">
        <v>25</v>
      </c>
      <c r="G41" s="44">
        <v>102</v>
      </c>
      <c r="H41" s="45">
        <v>0</v>
      </c>
      <c r="I41" s="44">
        <v>0</v>
      </c>
      <c r="J41" s="46">
        <v>0</v>
      </c>
      <c r="K41" s="44">
        <v>0</v>
      </c>
      <c r="L41" s="44">
        <v>54</v>
      </c>
      <c r="M41" s="44">
        <v>56.861999999999995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7606</v>
      </c>
      <c r="F42" s="44">
        <v>7318</v>
      </c>
      <c r="G42" s="44">
        <v>6085</v>
      </c>
      <c r="H42" s="45">
        <v>1991</v>
      </c>
      <c r="I42" s="44">
        <v>2225</v>
      </c>
      <c r="J42" s="46">
        <v>4048</v>
      </c>
      <c r="K42" s="44">
        <v>5035</v>
      </c>
      <c r="L42" s="44">
        <v>10402</v>
      </c>
      <c r="M42" s="44">
        <v>10953.305999999999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471</v>
      </c>
      <c r="F43" s="44">
        <v>3946</v>
      </c>
      <c r="G43" s="44">
        <v>253</v>
      </c>
      <c r="H43" s="45">
        <v>1954</v>
      </c>
      <c r="I43" s="44">
        <v>1704</v>
      </c>
      <c r="J43" s="46">
        <v>341</v>
      </c>
      <c r="K43" s="44">
        <v>1471</v>
      </c>
      <c r="L43" s="44">
        <v>1509</v>
      </c>
      <c r="M43" s="44">
        <v>1588.9769999999999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8</v>
      </c>
      <c r="F44" s="44">
        <v>2736</v>
      </c>
      <c r="G44" s="44">
        <v>1088</v>
      </c>
      <c r="H44" s="45">
        <v>4</v>
      </c>
      <c r="I44" s="44">
        <v>129</v>
      </c>
      <c r="J44" s="46">
        <v>754</v>
      </c>
      <c r="K44" s="44">
        <v>1804</v>
      </c>
      <c r="L44" s="44">
        <v>323</v>
      </c>
      <c r="M44" s="44">
        <v>340.11899999999997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410</v>
      </c>
      <c r="F45" s="44">
        <v>713</v>
      </c>
      <c r="G45" s="44">
        <v>507</v>
      </c>
      <c r="H45" s="45">
        <v>100</v>
      </c>
      <c r="I45" s="44">
        <v>102</v>
      </c>
      <c r="J45" s="46">
        <v>267</v>
      </c>
      <c r="K45" s="44">
        <v>250</v>
      </c>
      <c r="L45" s="44">
        <v>191</v>
      </c>
      <c r="M45" s="44">
        <v>201.12299999999999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2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9360</v>
      </c>
      <c r="F51" s="27">
        <f t="shared" ref="F51:M51" si="4">F52+F59+F62+F63+F64+F72+F73</f>
        <v>19614</v>
      </c>
      <c r="G51" s="27">
        <f t="shared" si="4"/>
        <v>68184</v>
      </c>
      <c r="H51" s="28">
        <f t="shared" si="4"/>
        <v>171840</v>
      </c>
      <c r="I51" s="27">
        <f t="shared" si="4"/>
        <v>256887</v>
      </c>
      <c r="J51" s="29">
        <f t="shared" si="4"/>
        <v>215481</v>
      </c>
      <c r="K51" s="27">
        <f t="shared" si="4"/>
        <v>214293</v>
      </c>
      <c r="L51" s="27">
        <f t="shared" si="4"/>
        <v>217643</v>
      </c>
      <c r="M51" s="27">
        <f t="shared" si="4"/>
        <v>210243.079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46</v>
      </c>
      <c r="I59" s="59">
        <f t="shared" si="8"/>
        <v>46</v>
      </c>
      <c r="J59" s="61">
        <f t="shared" si="8"/>
        <v>46</v>
      </c>
      <c r="K59" s="59">
        <f t="shared" si="8"/>
        <v>65</v>
      </c>
      <c r="L59" s="59">
        <f t="shared" si="8"/>
        <v>69</v>
      </c>
      <c r="M59" s="59">
        <f t="shared" si="8"/>
        <v>72.656999999999996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46</v>
      </c>
      <c r="I61" s="51">
        <v>46</v>
      </c>
      <c r="J61" s="53">
        <v>46</v>
      </c>
      <c r="K61" s="51">
        <v>65</v>
      </c>
      <c r="L61" s="51">
        <v>69</v>
      </c>
      <c r="M61" s="51">
        <v>72.656999999999996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9360</v>
      </c>
      <c r="F73" s="44">
        <f t="shared" ref="F73:M73" si="12">SUM(F74:F75)</f>
        <v>19614</v>
      </c>
      <c r="G73" s="44">
        <f t="shared" si="12"/>
        <v>68184</v>
      </c>
      <c r="H73" s="45">
        <f t="shared" si="12"/>
        <v>171794</v>
      </c>
      <c r="I73" s="44">
        <f t="shared" si="12"/>
        <v>256841</v>
      </c>
      <c r="J73" s="46">
        <f t="shared" si="12"/>
        <v>215435</v>
      </c>
      <c r="K73" s="44">
        <f t="shared" si="12"/>
        <v>214228</v>
      </c>
      <c r="L73" s="44">
        <f t="shared" si="12"/>
        <v>217574</v>
      </c>
      <c r="M73" s="44">
        <f t="shared" si="12"/>
        <v>210170.42199999999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12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9360</v>
      </c>
      <c r="F75" s="51">
        <v>19614</v>
      </c>
      <c r="G75" s="51">
        <v>68184</v>
      </c>
      <c r="H75" s="52">
        <v>171794</v>
      </c>
      <c r="I75" s="51">
        <v>256841</v>
      </c>
      <c r="J75" s="53">
        <v>215423</v>
      </c>
      <c r="K75" s="51">
        <v>214228</v>
      </c>
      <c r="L75" s="51">
        <v>217574</v>
      </c>
      <c r="M75" s="51">
        <v>210170.42199999999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55953</v>
      </c>
      <c r="F77" s="27">
        <f t="shared" ref="F77:M77" si="13">F78+F81+F84+F85+F86+F87+F88</f>
        <v>25195</v>
      </c>
      <c r="G77" s="27">
        <f t="shared" si="13"/>
        <v>81904</v>
      </c>
      <c r="H77" s="28">
        <f t="shared" si="13"/>
        <v>9519</v>
      </c>
      <c r="I77" s="27">
        <f t="shared" si="13"/>
        <v>5000</v>
      </c>
      <c r="J77" s="29">
        <f t="shared" si="13"/>
        <v>13774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41421</v>
      </c>
      <c r="F78" s="59">
        <f t="shared" ref="F78:M78" si="14">SUM(F79:F80)</f>
        <v>2458</v>
      </c>
      <c r="G78" s="59">
        <f t="shared" si="14"/>
        <v>50988</v>
      </c>
      <c r="H78" s="60">
        <f t="shared" si="14"/>
        <v>9519</v>
      </c>
      <c r="I78" s="59">
        <f t="shared" si="14"/>
        <v>5000</v>
      </c>
      <c r="J78" s="61">
        <f t="shared" si="14"/>
        <v>13188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41421</v>
      </c>
      <c r="F80" s="51">
        <v>2458</v>
      </c>
      <c r="G80" s="51">
        <v>50988</v>
      </c>
      <c r="H80" s="52">
        <v>9519</v>
      </c>
      <c r="I80" s="51">
        <v>5000</v>
      </c>
      <c r="J80" s="53">
        <v>13188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6883</v>
      </c>
      <c r="F81" s="44">
        <f t="shared" ref="F81:M81" si="15">SUM(F82:F83)</f>
        <v>15901</v>
      </c>
      <c r="G81" s="44">
        <f t="shared" si="15"/>
        <v>20322</v>
      </c>
      <c r="H81" s="45">
        <f t="shared" si="15"/>
        <v>0</v>
      </c>
      <c r="I81" s="44">
        <f t="shared" si="15"/>
        <v>0</v>
      </c>
      <c r="J81" s="46">
        <f t="shared" si="15"/>
        <v>586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1346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6883</v>
      </c>
      <c r="F83" s="51">
        <v>14555</v>
      </c>
      <c r="G83" s="51">
        <v>20322</v>
      </c>
      <c r="H83" s="52">
        <v>0</v>
      </c>
      <c r="I83" s="51">
        <v>0</v>
      </c>
      <c r="J83" s="53">
        <v>586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7649</v>
      </c>
      <c r="F86" s="44">
        <v>6836</v>
      </c>
      <c r="G86" s="44">
        <v>10594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15</v>
      </c>
      <c r="F90" s="27">
        <v>63</v>
      </c>
      <c r="G90" s="27">
        <v>3</v>
      </c>
      <c r="H90" s="28">
        <v>0</v>
      </c>
      <c r="I90" s="27">
        <v>0</v>
      </c>
      <c r="J90" s="29">
        <v>102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148887</v>
      </c>
      <c r="F92" s="103">
        <f t="shared" ref="F92:M92" si="16">F4+F51+F77+F90</f>
        <v>220431</v>
      </c>
      <c r="G92" s="103">
        <f t="shared" si="16"/>
        <v>279129</v>
      </c>
      <c r="H92" s="104">
        <f t="shared" si="16"/>
        <v>326625</v>
      </c>
      <c r="I92" s="103">
        <f t="shared" si="16"/>
        <v>359235</v>
      </c>
      <c r="J92" s="105">
        <f t="shared" si="16"/>
        <v>328534</v>
      </c>
      <c r="K92" s="103">
        <f t="shared" si="16"/>
        <v>322915</v>
      </c>
      <c r="L92" s="103">
        <f t="shared" si="16"/>
        <v>339583</v>
      </c>
      <c r="M92" s="103">
        <f t="shared" si="16"/>
        <v>341976.83900000004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41789</v>
      </c>
      <c r="F4" s="27">
        <f t="shared" ref="F4:M4" si="0">F5+F8+F47</f>
        <v>44465</v>
      </c>
      <c r="G4" s="27">
        <f t="shared" si="0"/>
        <v>42799</v>
      </c>
      <c r="H4" s="28">
        <f t="shared" si="0"/>
        <v>51041</v>
      </c>
      <c r="I4" s="27">
        <f t="shared" si="0"/>
        <v>46405</v>
      </c>
      <c r="J4" s="29">
        <f t="shared" si="0"/>
        <v>44054</v>
      </c>
      <c r="K4" s="27">
        <f t="shared" si="0"/>
        <v>52887</v>
      </c>
      <c r="L4" s="27">
        <f t="shared" si="0"/>
        <v>56155</v>
      </c>
      <c r="M4" s="27">
        <f t="shared" si="0"/>
        <v>59655.7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34150</v>
      </c>
      <c r="F5" s="59">
        <f t="shared" ref="F5:M5" si="1">SUM(F6:F7)</f>
        <v>36540</v>
      </c>
      <c r="G5" s="59">
        <f t="shared" si="1"/>
        <v>37022</v>
      </c>
      <c r="H5" s="60">
        <f t="shared" si="1"/>
        <v>44859</v>
      </c>
      <c r="I5" s="59">
        <f t="shared" si="1"/>
        <v>40817</v>
      </c>
      <c r="J5" s="61">
        <f t="shared" si="1"/>
        <v>39485</v>
      </c>
      <c r="K5" s="59">
        <f t="shared" si="1"/>
        <v>45498</v>
      </c>
      <c r="L5" s="59">
        <f t="shared" si="1"/>
        <v>48424</v>
      </c>
      <c r="M5" s="59">
        <f t="shared" si="1"/>
        <v>51514.956999999995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29710</v>
      </c>
      <c r="F6" s="36">
        <v>31177</v>
      </c>
      <c r="G6" s="36">
        <v>32204</v>
      </c>
      <c r="H6" s="37">
        <v>38764</v>
      </c>
      <c r="I6" s="36">
        <v>34985</v>
      </c>
      <c r="J6" s="38">
        <v>33608</v>
      </c>
      <c r="K6" s="36">
        <v>39666</v>
      </c>
      <c r="L6" s="36">
        <v>42129</v>
      </c>
      <c r="M6" s="36">
        <v>44817.850999999995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4440</v>
      </c>
      <c r="F7" s="51">
        <v>5363</v>
      </c>
      <c r="G7" s="51">
        <v>4818</v>
      </c>
      <c r="H7" s="52">
        <v>6095</v>
      </c>
      <c r="I7" s="51">
        <v>5832</v>
      </c>
      <c r="J7" s="53">
        <v>5877</v>
      </c>
      <c r="K7" s="51">
        <v>5832</v>
      </c>
      <c r="L7" s="51">
        <v>6295</v>
      </c>
      <c r="M7" s="51">
        <v>6697.1059999999998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7633</v>
      </c>
      <c r="F8" s="59">
        <f t="shared" ref="F8:M8" si="2">SUM(F9:F46)</f>
        <v>7925</v>
      </c>
      <c r="G8" s="59">
        <f t="shared" si="2"/>
        <v>5777</v>
      </c>
      <c r="H8" s="60">
        <f t="shared" si="2"/>
        <v>6182</v>
      </c>
      <c r="I8" s="59">
        <f t="shared" si="2"/>
        <v>5588</v>
      </c>
      <c r="J8" s="61">
        <f t="shared" si="2"/>
        <v>4569</v>
      </c>
      <c r="K8" s="59">
        <f t="shared" si="2"/>
        <v>7389</v>
      </c>
      <c r="L8" s="59">
        <f t="shared" si="2"/>
        <v>7731</v>
      </c>
      <c r="M8" s="59">
        <f t="shared" si="2"/>
        <v>8140.7429999999986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50</v>
      </c>
      <c r="F9" s="36">
        <v>77</v>
      </c>
      <c r="G9" s="36">
        <v>49</v>
      </c>
      <c r="H9" s="37">
        <v>271</v>
      </c>
      <c r="I9" s="36">
        <v>44</v>
      </c>
      <c r="J9" s="38">
        <v>25</v>
      </c>
      <c r="K9" s="36">
        <v>20</v>
      </c>
      <c r="L9" s="36">
        <v>176</v>
      </c>
      <c r="M9" s="36">
        <v>185.32799999999997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44</v>
      </c>
      <c r="F11" s="44">
        <v>52</v>
      </c>
      <c r="G11" s="44">
        <v>116</v>
      </c>
      <c r="H11" s="45">
        <v>216</v>
      </c>
      <c r="I11" s="44">
        <v>58</v>
      </c>
      <c r="J11" s="46">
        <v>34</v>
      </c>
      <c r="K11" s="44">
        <v>94</v>
      </c>
      <c r="L11" s="44">
        <v>205</v>
      </c>
      <c r="M11" s="44">
        <v>215.86499999999998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17</v>
      </c>
      <c r="F14" s="44">
        <v>19</v>
      </c>
      <c r="G14" s="44">
        <v>29</v>
      </c>
      <c r="H14" s="45">
        <v>0</v>
      </c>
      <c r="I14" s="44">
        <v>0</v>
      </c>
      <c r="J14" s="46">
        <v>5</v>
      </c>
      <c r="K14" s="44">
        <v>10</v>
      </c>
      <c r="L14" s="44">
        <v>6</v>
      </c>
      <c r="M14" s="44">
        <v>6.3179999999999996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44</v>
      </c>
      <c r="F15" s="44">
        <v>51</v>
      </c>
      <c r="G15" s="44">
        <v>397</v>
      </c>
      <c r="H15" s="45">
        <v>283</v>
      </c>
      <c r="I15" s="44">
        <v>215</v>
      </c>
      <c r="J15" s="46">
        <v>383</v>
      </c>
      <c r="K15" s="44">
        <v>398</v>
      </c>
      <c r="L15" s="44">
        <v>94</v>
      </c>
      <c r="M15" s="44">
        <v>98.981999999999999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17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2000</v>
      </c>
      <c r="L18" s="44">
        <v>38</v>
      </c>
      <c r="M18" s="44">
        <v>40.013999999999996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22</v>
      </c>
      <c r="G19" s="44">
        <v>0</v>
      </c>
      <c r="H19" s="45">
        <v>33</v>
      </c>
      <c r="I19" s="44">
        <v>70</v>
      </c>
      <c r="J19" s="46">
        <v>114</v>
      </c>
      <c r="K19" s="44">
        <v>90</v>
      </c>
      <c r="L19" s="44">
        <v>7</v>
      </c>
      <c r="M19" s="44">
        <v>7.3709999999999996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161</v>
      </c>
      <c r="F22" s="44">
        <v>326</v>
      </c>
      <c r="G22" s="44">
        <v>159</v>
      </c>
      <c r="H22" s="45">
        <v>135</v>
      </c>
      <c r="I22" s="44">
        <v>136</v>
      </c>
      <c r="J22" s="46">
        <v>97</v>
      </c>
      <c r="K22" s="44">
        <v>111</v>
      </c>
      <c r="L22" s="44">
        <v>309</v>
      </c>
      <c r="M22" s="44">
        <v>325.37699999999995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795</v>
      </c>
      <c r="F23" s="44">
        <v>624</v>
      </c>
      <c r="G23" s="44">
        <v>278</v>
      </c>
      <c r="H23" s="45">
        <v>180</v>
      </c>
      <c r="I23" s="44">
        <v>227</v>
      </c>
      <c r="J23" s="46">
        <v>159</v>
      </c>
      <c r="K23" s="44">
        <v>215</v>
      </c>
      <c r="L23" s="44">
        <v>268</v>
      </c>
      <c r="M23" s="44">
        <v>282.20400000000001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1</v>
      </c>
      <c r="G24" s="44">
        <v>0</v>
      </c>
      <c r="H24" s="45">
        <v>17</v>
      </c>
      <c r="I24" s="44">
        <v>7</v>
      </c>
      <c r="J24" s="46">
        <v>2</v>
      </c>
      <c r="K24" s="44">
        <v>6</v>
      </c>
      <c r="L24" s="44">
        <v>3</v>
      </c>
      <c r="M24" s="44">
        <v>3.1589999999999998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391</v>
      </c>
      <c r="J25" s="46">
        <v>0</v>
      </c>
      <c r="K25" s="44">
        <v>300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36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2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</v>
      </c>
      <c r="F29" s="44">
        <v>2</v>
      </c>
      <c r="G29" s="44">
        <v>4</v>
      </c>
      <c r="H29" s="45">
        <v>2</v>
      </c>
      <c r="I29" s="44">
        <v>5</v>
      </c>
      <c r="J29" s="46">
        <v>4</v>
      </c>
      <c r="K29" s="44">
        <v>5</v>
      </c>
      <c r="L29" s="44">
        <v>1</v>
      </c>
      <c r="M29" s="44">
        <v>1.0529999999999999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239</v>
      </c>
      <c r="F30" s="44">
        <v>203</v>
      </c>
      <c r="G30" s="44">
        <v>280</v>
      </c>
      <c r="H30" s="45">
        <v>192</v>
      </c>
      <c r="I30" s="44">
        <v>125</v>
      </c>
      <c r="J30" s="46">
        <v>87</v>
      </c>
      <c r="K30" s="44">
        <v>82</v>
      </c>
      <c r="L30" s="44">
        <v>1097</v>
      </c>
      <c r="M30" s="44">
        <v>1155.1409999999998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1</v>
      </c>
      <c r="I31" s="44">
        <v>1</v>
      </c>
      <c r="J31" s="46">
        <v>0</v>
      </c>
      <c r="K31" s="44">
        <v>1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3</v>
      </c>
      <c r="J32" s="46">
        <v>31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203</v>
      </c>
      <c r="F33" s="44">
        <v>674</v>
      </c>
      <c r="G33" s="44">
        <v>300</v>
      </c>
      <c r="H33" s="45">
        <v>565</v>
      </c>
      <c r="I33" s="44">
        <v>296</v>
      </c>
      <c r="J33" s="46">
        <v>74</v>
      </c>
      <c r="K33" s="44">
        <v>360</v>
      </c>
      <c r="L33" s="44">
        <v>973</v>
      </c>
      <c r="M33" s="44">
        <v>1024.569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216</v>
      </c>
      <c r="F34" s="44">
        <v>509</v>
      </c>
      <c r="G34" s="44">
        <v>294</v>
      </c>
      <c r="H34" s="45">
        <v>596</v>
      </c>
      <c r="I34" s="44">
        <v>256</v>
      </c>
      <c r="J34" s="46">
        <v>24</v>
      </c>
      <c r="K34" s="44">
        <v>309</v>
      </c>
      <c r="L34" s="44">
        <v>397</v>
      </c>
      <c r="M34" s="44">
        <v>418.04099999999994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386</v>
      </c>
      <c r="J36" s="46">
        <v>283</v>
      </c>
      <c r="K36" s="44">
        <v>240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350</v>
      </c>
      <c r="F37" s="44">
        <v>669</v>
      </c>
      <c r="G37" s="44">
        <v>346</v>
      </c>
      <c r="H37" s="45">
        <v>504</v>
      </c>
      <c r="I37" s="44">
        <v>79</v>
      </c>
      <c r="J37" s="46">
        <v>114</v>
      </c>
      <c r="K37" s="44">
        <v>136</v>
      </c>
      <c r="L37" s="44">
        <v>1830</v>
      </c>
      <c r="M37" s="44">
        <v>1926.99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103</v>
      </c>
      <c r="F38" s="44">
        <v>266</v>
      </c>
      <c r="G38" s="44">
        <v>171</v>
      </c>
      <c r="H38" s="45">
        <v>214</v>
      </c>
      <c r="I38" s="44">
        <v>203</v>
      </c>
      <c r="J38" s="46">
        <v>109</v>
      </c>
      <c r="K38" s="44">
        <v>146</v>
      </c>
      <c r="L38" s="44">
        <v>195</v>
      </c>
      <c r="M38" s="44">
        <v>205.33500000000001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19</v>
      </c>
      <c r="H39" s="45">
        <v>0</v>
      </c>
      <c r="I39" s="44">
        <v>150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10</v>
      </c>
      <c r="F40" s="44">
        <v>93</v>
      </c>
      <c r="G40" s="44">
        <v>0</v>
      </c>
      <c r="H40" s="45">
        <v>89</v>
      </c>
      <c r="I40" s="44">
        <v>15</v>
      </c>
      <c r="J40" s="46">
        <v>1</v>
      </c>
      <c r="K40" s="44">
        <v>6</v>
      </c>
      <c r="L40" s="44">
        <v>25</v>
      </c>
      <c r="M40" s="44">
        <v>26.324999999999999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9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2</v>
      </c>
      <c r="M41" s="44">
        <v>2.1059999999999999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5274</v>
      </c>
      <c r="F42" s="44">
        <v>3797</v>
      </c>
      <c r="G42" s="44">
        <v>2647</v>
      </c>
      <c r="H42" s="45">
        <v>2707</v>
      </c>
      <c r="I42" s="44">
        <v>2590</v>
      </c>
      <c r="J42" s="46">
        <v>2365</v>
      </c>
      <c r="K42" s="44">
        <v>2123</v>
      </c>
      <c r="L42" s="44">
        <v>2018</v>
      </c>
      <c r="M42" s="44">
        <v>2124.9539999999997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117</v>
      </c>
      <c r="F44" s="44">
        <v>540</v>
      </c>
      <c r="G44" s="44">
        <v>671</v>
      </c>
      <c r="H44" s="45">
        <v>177</v>
      </c>
      <c r="I44" s="44">
        <v>295</v>
      </c>
      <c r="J44" s="46">
        <v>656</v>
      </c>
      <c r="K44" s="44">
        <v>737</v>
      </c>
      <c r="L44" s="44">
        <v>87</v>
      </c>
      <c r="M44" s="44">
        <v>91.61099999999999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0</v>
      </c>
      <c r="G45" s="44">
        <v>0</v>
      </c>
      <c r="H45" s="45">
        <v>0</v>
      </c>
      <c r="I45" s="44">
        <v>0</v>
      </c>
      <c r="J45" s="46">
        <v>0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6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6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0</v>
      </c>
      <c r="G51" s="27">
        <f t="shared" si="4"/>
        <v>390</v>
      </c>
      <c r="H51" s="28">
        <f t="shared" si="4"/>
        <v>0</v>
      </c>
      <c r="I51" s="27">
        <f t="shared" si="4"/>
        <v>0</v>
      </c>
      <c r="J51" s="29">
        <f t="shared" si="4"/>
        <v>0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11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11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379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379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269</v>
      </c>
      <c r="F77" s="27">
        <f t="shared" ref="F77:M77" si="13">F78+F81+F84+F85+F86+F87+F88</f>
        <v>195</v>
      </c>
      <c r="G77" s="27">
        <f t="shared" si="13"/>
        <v>49</v>
      </c>
      <c r="H77" s="28">
        <f t="shared" si="13"/>
        <v>12000</v>
      </c>
      <c r="I77" s="27">
        <f t="shared" si="13"/>
        <v>229</v>
      </c>
      <c r="J77" s="29">
        <f t="shared" si="13"/>
        <v>112</v>
      </c>
      <c r="K77" s="27">
        <f t="shared" si="13"/>
        <v>10612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10000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10000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269</v>
      </c>
      <c r="F81" s="44">
        <f t="shared" ref="F81:M81" si="15">SUM(F82:F83)</f>
        <v>195</v>
      </c>
      <c r="G81" s="44">
        <f t="shared" si="15"/>
        <v>49</v>
      </c>
      <c r="H81" s="45">
        <f t="shared" si="15"/>
        <v>2000</v>
      </c>
      <c r="I81" s="44">
        <f t="shared" si="15"/>
        <v>229</v>
      </c>
      <c r="J81" s="46">
        <f t="shared" si="15"/>
        <v>112</v>
      </c>
      <c r="K81" s="44">
        <f t="shared" si="15"/>
        <v>10612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185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84</v>
      </c>
      <c r="F83" s="51">
        <v>195</v>
      </c>
      <c r="G83" s="51">
        <v>49</v>
      </c>
      <c r="H83" s="52">
        <v>2000</v>
      </c>
      <c r="I83" s="51">
        <v>229</v>
      </c>
      <c r="J83" s="53">
        <v>112</v>
      </c>
      <c r="K83" s="51">
        <v>10612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22</v>
      </c>
      <c r="F90" s="27">
        <v>79</v>
      </c>
      <c r="G90" s="27">
        <v>0</v>
      </c>
      <c r="H90" s="28">
        <v>0</v>
      </c>
      <c r="I90" s="27">
        <v>0</v>
      </c>
      <c r="J90" s="29">
        <v>33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42080</v>
      </c>
      <c r="F92" s="103">
        <f t="shared" ref="F92:M92" si="16">F4+F51+F77+F90</f>
        <v>44739</v>
      </c>
      <c r="G92" s="103">
        <f t="shared" si="16"/>
        <v>43238</v>
      </c>
      <c r="H92" s="104">
        <f t="shared" si="16"/>
        <v>63041</v>
      </c>
      <c r="I92" s="103">
        <f t="shared" si="16"/>
        <v>46634</v>
      </c>
      <c r="J92" s="105">
        <f t="shared" si="16"/>
        <v>44199</v>
      </c>
      <c r="K92" s="103">
        <f t="shared" si="16"/>
        <v>63499</v>
      </c>
      <c r="L92" s="103">
        <f t="shared" si="16"/>
        <v>56155</v>
      </c>
      <c r="M92" s="103">
        <f t="shared" si="16"/>
        <v>59655.7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194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25768</v>
      </c>
      <c r="F4" s="27">
        <f t="shared" ref="F4:M4" si="0">F5+F8+F47</f>
        <v>49942</v>
      </c>
      <c r="G4" s="27">
        <f t="shared" si="0"/>
        <v>21004</v>
      </c>
      <c r="H4" s="28">
        <f t="shared" si="0"/>
        <v>23045</v>
      </c>
      <c r="I4" s="27">
        <f t="shared" si="0"/>
        <v>25698</v>
      </c>
      <c r="J4" s="29">
        <f t="shared" si="0"/>
        <v>26678</v>
      </c>
      <c r="K4" s="27">
        <f t="shared" si="0"/>
        <v>30910</v>
      </c>
      <c r="L4" s="27">
        <f t="shared" si="0"/>
        <v>33032</v>
      </c>
      <c r="M4" s="27">
        <f t="shared" si="0"/>
        <v>34782.695999999996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21929</v>
      </c>
      <c r="F5" s="59">
        <f t="shared" ref="F5:M5" si="1">SUM(F6:F7)</f>
        <v>23246</v>
      </c>
      <c r="G5" s="59">
        <f t="shared" si="1"/>
        <v>19194</v>
      </c>
      <c r="H5" s="60">
        <f t="shared" si="1"/>
        <v>21117</v>
      </c>
      <c r="I5" s="59">
        <f t="shared" si="1"/>
        <v>21117</v>
      </c>
      <c r="J5" s="61">
        <f t="shared" si="1"/>
        <v>22858</v>
      </c>
      <c r="K5" s="59">
        <f t="shared" si="1"/>
        <v>26729</v>
      </c>
      <c r="L5" s="59">
        <f t="shared" si="1"/>
        <v>24482</v>
      </c>
      <c r="M5" s="59">
        <f t="shared" si="1"/>
        <v>25779.545999999998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19078</v>
      </c>
      <c r="F6" s="36">
        <v>20034</v>
      </c>
      <c r="G6" s="36">
        <v>16699</v>
      </c>
      <c r="H6" s="37">
        <v>17813</v>
      </c>
      <c r="I6" s="36">
        <v>17704</v>
      </c>
      <c r="J6" s="38">
        <v>19811</v>
      </c>
      <c r="K6" s="36">
        <v>23255</v>
      </c>
      <c r="L6" s="36">
        <v>21299</v>
      </c>
      <c r="M6" s="36">
        <v>22427.846999999998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2851</v>
      </c>
      <c r="F7" s="51">
        <v>3212</v>
      </c>
      <c r="G7" s="51">
        <v>2495</v>
      </c>
      <c r="H7" s="52">
        <v>3304</v>
      </c>
      <c r="I7" s="51">
        <v>3413</v>
      </c>
      <c r="J7" s="53">
        <v>3047</v>
      </c>
      <c r="K7" s="51">
        <v>3474</v>
      </c>
      <c r="L7" s="51">
        <v>3183</v>
      </c>
      <c r="M7" s="51">
        <v>3351.6989999999996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3839</v>
      </c>
      <c r="F8" s="59">
        <f t="shared" ref="F8:M8" si="2">SUM(F9:F46)</f>
        <v>26696</v>
      </c>
      <c r="G8" s="59">
        <f t="shared" si="2"/>
        <v>1810</v>
      </c>
      <c r="H8" s="60">
        <f t="shared" si="2"/>
        <v>1928</v>
      </c>
      <c r="I8" s="59">
        <f t="shared" si="2"/>
        <v>4581</v>
      </c>
      <c r="J8" s="61">
        <f t="shared" si="2"/>
        <v>3820</v>
      </c>
      <c r="K8" s="59">
        <f t="shared" si="2"/>
        <v>4181</v>
      </c>
      <c r="L8" s="59">
        <f t="shared" si="2"/>
        <v>8550</v>
      </c>
      <c r="M8" s="59">
        <f t="shared" si="2"/>
        <v>9003.1500000000015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3</v>
      </c>
      <c r="G9" s="36">
        <v>0</v>
      </c>
      <c r="H9" s="37">
        <v>239</v>
      </c>
      <c r="I9" s="36">
        <v>0</v>
      </c>
      <c r="J9" s="38">
        <v>0</v>
      </c>
      <c r="K9" s="36">
        <v>0</v>
      </c>
      <c r="L9" s="36">
        <v>178</v>
      </c>
      <c r="M9" s="36">
        <v>187.434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25</v>
      </c>
      <c r="H10" s="45">
        <v>0</v>
      </c>
      <c r="I10" s="44">
        <v>29</v>
      </c>
      <c r="J10" s="46">
        <v>24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22</v>
      </c>
      <c r="F11" s="44">
        <v>898</v>
      </c>
      <c r="G11" s="44">
        <v>18</v>
      </c>
      <c r="H11" s="45">
        <v>181</v>
      </c>
      <c r="I11" s="44">
        <v>0</v>
      </c>
      <c r="J11" s="46">
        <v>0</v>
      </c>
      <c r="K11" s="44">
        <v>43</v>
      </c>
      <c r="L11" s="44">
        <v>109</v>
      </c>
      <c r="M11" s="44">
        <v>114.77699999999999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8</v>
      </c>
      <c r="F14" s="44">
        <v>58</v>
      </c>
      <c r="G14" s="44">
        <v>4</v>
      </c>
      <c r="H14" s="45">
        <v>0</v>
      </c>
      <c r="I14" s="44">
        <v>0</v>
      </c>
      <c r="J14" s="46">
        <v>0</v>
      </c>
      <c r="K14" s="44">
        <v>0</v>
      </c>
      <c r="L14" s="44">
        <v>6</v>
      </c>
      <c r="M14" s="44">
        <v>6.3179999999999996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24</v>
      </c>
      <c r="F15" s="44">
        <v>29</v>
      </c>
      <c r="G15" s="44">
        <v>5</v>
      </c>
      <c r="H15" s="45">
        <v>21</v>
      </c>
      <c r="I15" s="44">
        <v>18</v>
      </c>
      <c r="J15" s="46">
        <v>15</v>
      </c>
      <c r="K15" s="44">
        <v>22</v>
      </c>
      <c r="L15" s="44">
        <v>18</v>
      </c>
      <c r="M15" s="44">
        <v>18.954000000000001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3</v>
      </c>
      <c r="F16" s="44">
        <v>197</v>
      </c>
      <c r="G16" s="44">
        <v>0</v>
      </c>
      <c r="H16" s="45">
        <v>0</v>
      </c>
      <c r="I16" s="44">
        <v>0</v>
      </c>
      <c r="J16" s="46">
        <v>6</v>
      </c>
      <c r="K16" s="44">
        <v>0</v>
      </c>
      <c r="L16" s="44">
        <v>3</v>
      </c>
      <c r="M16" s="44">
        <v>3.1589999999999998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201</v>
      </c>
      <c r="M17" s="44">
        <v>211.65299999999999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20</v>
      </c>
      <c r="F18" s="44">
        <v>1675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10</v>
      </c>
      <c r="M18" s="44">
        <v>10.53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629</v>
      </c>
      <c r="F22" s="44">
        <v>19641</v>
      </c>
      <c r="G22" s="44">
        <v>279</v>
      </c>
      <c r="H22" s="45">
        <v>353</v>
      </c>
      <c r="I22" s="44">
        <v>2803</v>
      </c>
      <c r="J22" s="46">
        <v>2086</v>
      </c>
      <c r="K22" s="44">
        <v>3008</v>
      </c>
      <c r="L22" s="44">
        <v>3610</v>
      </c>
      <c r="M22" s="44">
        <v>3801.3299999999995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102</v>
      </c>
      <c r="F23" s="44">
        <v>1643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44</v>
      </c>
      <c r="M23" s="44">
        <v>46.331999999999994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333</v>
      </c>
      <c r="J25" s="46">
        <v>66</v>
      </c>
      <c r="K25" s="44">
        <v>36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258</v>
      </c>
      <c r="J28" s="46">
        <v>292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3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173</v>
      </c>
      <c r="F30" s="44">
        <v>337</v>
      </c>
      <c r="G30" s="44">
        <v>198</v>
      </c>
      <c r="H30" s="45">
        <v>19</v>
      </c>
      <c r="I30" s="44">
        <v>253</v>
      </c>
      <c r="J30" s="46">
        <v>253</v>
      </c>
      <c r="K30" s="44">
        <v>291</v>
      </c>
      <c r="L30" s="44">
        <v>388</v>
      </c>
      <c r="M30" s="44">
        <v>408.56399999999996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23</v>
      </c>
      <c r="F32" s="44">
        <v>56</v>
      </c>
      <c r="G32" s="44">
        <v>5</v>
      </c>
      <c r="H32" s="45">
        <v>60</v>
      </c>
      <c r="I32" s="44">
        <v>60</v>
      </c>
      <c r="J32" s="46">
        <v>42</v>
      </c>
      <c r="K32" s="44">
        <v>0</v>
      </c>
      <c r="L32" s="44">
        <v>57</v>
      </c>
      <c r="M32" s="44">
        <v>60.021000000000001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82</v>
      </c>
      <c r="F33" s="44">
        <v>56</v>
      </c>
      <c r="G33" s="44">
        <v>28</v>
      </c>
      <c r="H33" s="45">
        <v>70</v>
      </c>
      <c r="I33" s="44">
        <v>10</v>
      </c>
      <c r="J33" s="46">
        <v>0</v>
      </c>
      <c r="K33" s="44">
        <v>75</v>
      </c>
      <c r="L33" s="44">
        <v>83</v>
      </c>
      <c r="M33" s="44">
        <v>87.399000000000001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20</v>
      </c>
      <c r="H34" s="45">
        <v>0</v>
      </c>
      <c r="I34" s="44">
        <v>20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9</v>
      </c>
      <c r="J36" s="46">
        <v>15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1490</v>
      </c>
      <c r="F37" s="44">
        <v>757</v>
      </c>
      <c r="G37" s="44">
        <v>532</v>
      </c>
      <c r="H37" s="45">
        <v>368</v>
      </c>
      <c r="I37" s="44">
        <v>92</v>
      </c>
      <c r="J37" s="46">
        <v>18</v>
      </c>
      <c r="K37" s="44">
        <v>54</v>
      </c>
      <c r="L37" s="44">
        <v>2739</v>
      </c>
      <c r="M37" s="44">
        <v>2884.1669999999999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109</v>
      </c>
      <c r="F38" s="44">
        <v>100</v>
      </c>
      <c r="G38" s="44">
        <v>51</v>
      </c>
      <c r="H38" s="45">
        <v>10</v>
      </c>
      <c r="I38" s="44">
        <v>6</v>
      </c>
      <c r="J38" s="46">
        <v>6</v>
      </c>
      <c r="K38" s="44">
        <v>5</v>
      </c>
      <c r="L38" s="44">
        <v>56</v>
      </c>
      <c r="M38" s="44">
        <v>58.967999999999996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9</v>
      </c>
      <c r="H39" s="45">
        <v>0</v>
      </c>
      <c r="I39" s="44">
        <v>72</v>
      </c>
      <c r="J39" s="46">
        <v>250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10</v>
      </c>
      <c r="G40" s="44">
        <v>5</v>
      </c>
      <c r="H40" s="45">
        <v>17</v>
      </c>
      <c r="I40" s="44">
        <v>19</v>
      </c>
      <c r="J40" s="46">
        <v>0</v>
      </c>
      <c r="K40" s="44">
        <v>0</v>
      </c>
      <c r="L40" s="44">
        <v>5</v>
      </c>
      <c r="M40" s="44">
        <v>5.2649999999999997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1140</v>
      </c>
      <c r="F42" s="44">
        <v>1092</v>
      </c>
      <c r="G42" s="44">
        <v>576</v>
      </c>
      <c r="H42" s="45">
        <v>386</v>
      </c>
      <c r="I42" s="44">
        <v>522</v>
      </c>
      <c r="J42" s="46">
        <v>655</v>
      </c>
      <c r="K42" s="44">
        <v>548</v>
      </c>
      <c r="L42" s="44">
        <v>888</v>
      </c>
      <c r="M42" s="44">
        <v>935.06399999999996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14</v>
      </c>
      <c r="F44" s="44">
        <v>144</v>
      </c>
      <c r="G44" s="44">
        <v>54</v>
      </c>
      <c r="H44" s="45">
        <v>204</v>
      </c>
      <c r="I44" s="44">
        <v>76</v>
      </c>
      <c r="J44" s="46">
        <v>88</v>
      </c>
      <c r="K44" s="44">
        <v>99</v>
      </c>
      <c r="L44" s="44">
        <v>155</v>
      </c>
      <c r="M44" s="44">
        <v>163.215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0</v>
      </c>
      <c r="G45" s="44">
        <v>0</v>
      </c>
      <c r="H45" s="45">
        <v>0</v>
      </c>
      <c r="I45" s="44">
        <v>0</v>
      </c>
      <c r="J45" s="46">
        <v>0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1</v>
      </c>
      <c r="H46" s="52">
        <v>0</v>
      </c>
      <c r="I46" s="51">
        <v>1</v>
      </c>
      <c r="J46" s="53">
        <v>1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0</v>
      </c>
      <c r="G51" s="27">
        <f t="shared" si="4"/>
        <v>0</v>
      </c>
      <c r="H51" s="28">
        <f t="shared" si="4"/>
        <v>0</v>
      </c>
      <c r="I51" s="27">
        <f t="shared" si="4"/>
        <v>0</v>
      </c>
      <c r="J51" s="29">
        <f t="shared" si="4"/>
        <v>0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21230</v>
      </c>
      <c r="F77" s="27">
        <f t="shared" ref="F77:M77" si="13">F78+F81+F84+F85+F86+F87+F88</f>
        <v>2173</v>
      </c>
      <c r="G77" s="27">
        <f t="shared" si="13"/>
        <v>22029</v>
      </c>
      <c r="H77" s="28">
        <f t="shared" si="13"/>
        <v>35953</v>
      </c>
      <c r="I77" s="27">
        <f t="shared" si="13"/>
        <v>23630</v>
      </c>
      <c r="J77" s="29">
        <f t="shared" si="13"/>
        <v>24933</v>
      </c>
      <c r="K77" s="27">
        <f t="shared" si="13"/>
        <v>27863</v>
      </c>
      <c r="L77" s="27">
        <f t="shared" si="13"/>
        <v>30548</v>
      </c>
      <c r="M77" s="27">
        <f t="shared" si="13"/>
        <v>32167.043999999998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19633</v>
      </c>
      <c r="F78" s="59">
        <f t="shared" ref="F78:M78" si="14">SUM(F79:F80)</f>
        <v>0</v>
      </c>
      <c r="G78" s="59">
        <f t="shared" si="14"/>
        <v>21367</v>
      </c>
      <c r="H78" s="60">
        <f t="shared" si="14"/>
        <v>28178</v>
      </c>
      <c r="I78" s="59">
        <f t="shared" si="14"/>
        <v>16695</v>
      </c>
      <c r="J78" s="61">
        <f t="shared" si="14"/>
        <v>19205</v>
      </c>
      <c r="K78" s="59">
        <f t="shared" si="14"/>
        <v>25707</v>
      </c>
      <c r="L78" s="59">
        <f t="shared" si="14"/>
        <v>29218</v>
      </c>
      <c r="M78" s="59">
        <f t="shared" si="14"/>
        <v>30766.553999999996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19633</v>
      </c>
      <c r="F79" s="36">
        <v>0</v>
      </c>
      <c r="G79" s="36">
        <v>21367</v>
      </c>
      <c r="H79" s="37">
        <v>28178</v>
      </c>
      <c r="I79" s="36">
        <v>16695</v>
      </c>
      <c r="J79" s="38">
        <v>19205</v>
      </c>
      <c r="K79" s="36">
        <v>25707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29218</v>
      </c>
      <c r="M80" s="51">
        <v>30766.553999999996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1584</v>
      </c>
      <c r="F81" s="44">
        <f t="shared" ref="F81:M81" si="15">SUM(F82:F83)</f>
        <v>2164</v>
      </c>
      <c r="G81" s="44">
        <f t="shared" si="15"/>
        <v>650</v>
      </c>
      <c r="H81" s="45">
        <f t="shared" si="15"/>
        <v>7775</v>
      </c>
      <c r="I81" s="44">
        <f t="shared" si="15"/>
        <v>6935</v>
      </c>
      <c r="J81" s="46">
        <f t="shared" si="15"/>
        <v>5728</v>
      </c>
      <c r="K81" s="44">
        <f t="shared" si="15"/>
        <v>2156</v>
      </c>
      <c r="L81" s="44">
        <f t="shared" si="15"/>
        <v>1330</v>
      </c>
      <c r="M81" s="44">
        <f t="shared" si="15"/>
        <v>1400.49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1584</v>
      </c>
      <c r="F83" s="51">
        <v>2164</v>
      </c>
      <c r="G83" s="51">
        <v>650</v>
      </c>
      <c r="H83" s="52">
        <v>7775</v>
      </c>
      <c r="I83" s="51">
        <v>6935</v>
      </c>
      <c r="J83" s="53">
        <v>5728</v>
      </c>
      <c r="K83" s="51">
        <v>2156</v>
      </c>
      <c r="L83" s="51">
        <v>1330</v>
      </c>
      <c r="M83" s="51">
        <v>1400.49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13</v>
      </c>
      <c r="F86" s="44">
        <v>9</v>
      </c>
      <c r="G86" s="44">
        <v>12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13</v>
      </c>
      <c r="G90" s="27">
        <v>0</v>
      </c>
      <c r="H90" s="28">
        <v>0</v>
      </c>
      <c r="I90" s="27">
        <v>0</v>
      </c>
      <c r="J90" s="29">
        <v>277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46998</v>
      </c>
      <c r="F92" s="103">
        <f t="shared" ref="F92:M92" si="16">F4+F51+F77+F90</f>
        <v>52128</v>
      </c>
      <c r="G92" s="103">
        <f t="shared" si="16"/>
        <v>43033</v>
      </c>
      <c r="H92" s="104">
        <f t="shared" si="16"/>
        <v>58998</v>
      </c>
      <c r="I92" s="103">
        <f t="shared" si="16"/>
        <v>49328</v>
      </c>
      <c r="J92" s="105">
        <f t="shared" si="16"/>
        <v>51888</v>
      </c>
      <c r="K92" s="103">
        <f t="shared" si="16"/>
        <v>58773</v>
      </c>
      <c r="L92" s="103">
        <f t="shared" si="16"/>
        <v>63580</v>
      </c>
      <c r="M92" s="103">
        <f t="shared" si="16"/>
        <v>66949.739999999991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195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5369</v>
      </c>
      <c r="F4" s="27">
        <f t="shared" ref="F4:M4" si="0">F5+F8+F47</f>
        <v>6394</v>
      </c>
      <c r="G4" s="27">
        <f t="shared" si="0"/>
        <v>8045</v>
      </c>
      <c r="H4" s="28">
        <f t="shared" si="0"/>
        <v>9216</v>
      </c>
      <c r="I4" s="27">
        <f t="shared" si="0"/>
        <v>8267</v>
      </c>
      <c r="J4" s="29">
        <f t="shared" si="0"/>
        <v>7410</v>
      </c>
      <c r="K4" s="27">
        <f t="shared" si="0"/>
        <v>7923</v>
      </c>
      <c r="L4" s="27">
        <f t="shared" si="0"/>
        <v>10283</v>
      </c>
      <c r="M4" s="27">
        <f t="shared" si="0"/>
        <v>10807.099999999999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4297</v>
      </c>
      <c r="F5" s="59">
        <f t="shared" ref="F5:M5" si="1">SUM(F6:F7)</f>
        <v>5576</v>
      </c>
      <c r="G5" s="59">
        <f t="shared" si="1"/>
        <v>6982</v>
      </c>
      <c r="H5" s="60">
        <f t="shared" si="1"/>
        <v>7974</v>
      </c>
      <c r="I5" s="59">
        <f t="shared" si="1"/>
        <v>7255</v>
      </c>
      <c r="J5" s="61">
        <f t="shared" si="1"/>
        <v>6583</v>
      </c>
      <c r="K5" s="59">
        <f t="shared" si="1"/>
        <v>7291</v>
      </c>
      <c r="L5" s="59">
        <f t="shared" si="1"/>
        <v>9155</v>
      </c>
      <c r="M5" s="59">
        <f t="shared" si="1"/>
        <v>9619.3159999999989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3738</v>
      </c>
      <c r="F6" s="36">
        <v>4813</v>
      </c>
      <c r="G6" s="36">
        <v>6074</v>
      </c>
      <c r="H6" s="37">
        <v>6938</v>
      </c>
      <c r="I6" s="36">
        <v>6219</v>
      </c>
      <c r="J6" s="38">
        <v>5654</v>
      </c>
      <c r="K6" s="36">
        <v>6346</v>
      </c>
      <c r="L6" s="36">
        <v>7964</v>
      </c>
      <c r="M6" s="36">
        <v>8368.2209999999995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559</v>
      </c>
      <c r="F7" s="51">
        <v>763</v>
      </c>
      <c r="G7" s="51">
        <v>908</v>
      </c>
      <c r="H7" s="52">
        <v>1036</v>
      </c>
      <c r="I7" s="51">
        <v>1036</v>
      </c>
      <c r="J7" s="53">
        <v>929</v>
      </c>
      <c r="K7" s="51">
        <v>945</v>
      </c>
      <c r="L7" s="51">
        <v>1191</v>
      </c>
      <c r="M7" s="51">
        <v>1251.095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1072</v>
      </c>
      <c r="F8" s="59">
        <f t="shared" ref="F8:M8" si="2">SUM(F9:F46)</f>
        <v>818</v>
      </c>
      <c r="G8" s="59">
        <f t="shared" si="2"/>
        <v>1063</v>
      </c>
      <c r="H8" s="60">
        <f t="shared" si="2"/>
        <v>1242</v>
      </c>
      <c r="I8" s="59">
        <f t="shared" si="2"/>
        <v>1012</v>
      </c>
      <c r="J8" s="61">
        <f t="shared" si="2"/>
        <v>827</v>
      </c>
      <c r="K8" s="59">
        <f t="shared" si="2"/>
        <v>632</v>
      </c>
      <c r="L8" s="59">
        <f t="shared" si="2"/>
        <v>1128</v>
      </c>
      <c r="M8" s="59">
        <f t="shared" si="2"/>
        <v>1187.7839999999999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40</v>
      </c>
      <c r="H9" s="37">
        <v>37</v>
      </c>
      <c r="I9" s="36">
        <v>98</v>
      </c>
      <c r="J9" s="38">
        <v>24</v>
      </c>
      <c r="K9" s="36">
        <v>32</v>
      </c>
      <c r="L9" s="36">
        <v>4</v>
      </c>
      <c r="M9" s="36">
        <v>4.2119999999999997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279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0</v>
      </c>
      <c r="L10" s="44">
        <v>60</v>
      </c>
      <c r="M10" s="44">
        <v>63.179999999999993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0</v>
      </c>
      <c r="F11" s="44">
        <v>26</v>
      </c>
      <c r="G11" s="44">
        <v>29</v>
      </c>
      <c r="H11" s="45">
        <v>5</v>
      </c>
      <c r="I11" s="44">
        <v>4</v>
      </c>
      <c r="J11" s="46">
        <v>8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20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15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11</v>
      </c>
      <c r="F14" s="44">
        <v>18</v>
      </c>
      <c r="G14" s="44">
        <v>12</v>
      </c>
      <c r="H14" s="45">
        <v>5</v>
      </c>
      <c r="I14" s="44">
        <v>20</v>
      </c>
      <c r="J14" s="46">
        <v>13</v>
      </c>
      <c r="K14" s="44">
        <v>5</v>
      </c>
      <c r="L14" s="44">
        <v>5</v>
      </c>
      <c r="M14" s="44">
        <v>5.2649999999999997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5</v>
      </c>
      <c r="F15" s="44">
        <v>21</v>
      </c>
      <c r="G15" s="44">
        <v>93</v>
      </c>
      <c r="H15" s="45">
        <v>20</v>
      </c>
      <c r="I15" s="44">
        <v>30</v>
      </c>
      <c r="J15" s="46">
        <v>19</v>
      </c>
      <c r="K15" s="44">
        <v>22</v>
      </c>
      <c r="L15" s="44">
        <v>6</v>
      </c>
      <c r="M15" s="44">
        <v>6.3179999999999996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20</v>
      </c>
      <c r="G16" s="44">
        <v>0</v>
      </c>
      <c r="H16" s="45">
        <v>70</v>
      </c>
      <c r="I16" s="44">
        <v>0</v>
      </c>
      <c r="J16" s="46">
        <v>15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299</v>
      </c>
      <c r="F17" s="44">
        <v>0</v>
      </c>
      <c r="G17" s="44">
        <v>7</v>
      </c>
      <c r="H17" s="45">
        <v>251</v>
      </c>
      <c r="I17" s="44">
        <v>42</v>
      </c>
      <c r="J17" s="46">
        <v>8</v>
      </c>
      <c r="K17" s="44">
        <v>62</v>
      </c>
      <c r="L17" s="44">
        <v>666</v>
      </c>
      <c r="M17" s="44">
        <v>701.29799999999989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75</v>
      </c>
      <c r="I18" s="44">
        <v>0</v>
      </c>
      <c r="J18" s="46">
        <v>0</v>
      </c>
      <c r="K18" s="44">
        <v>0</v>
      </c>
      <c r="L18" s="44">
        <v>53</v>
      </c>
      <c r="M18" s="44">
        <v>55.808999999999997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27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31</v>
      </c>
      <c r="F22" s="44">
        <v>41</v>
      </c>
      <c r="G22" s="44">
        <v>0</v>
      </c>
      <c r="H22" s="45">
        <v>4</v>
      </c>
      <c r="I22" s="44">
        <v>0</v>
      </c>
      <c r="J22" s="46">
        <v>0</v>
      </c>
      <c r="K22" s="44">
        <v>0</v>
      </c>
      <c r="L22" s="44">
        <v>9</v>
      </c>
      <c r="M22" s="44">
        <v>9.4770000000000003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4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60</v>
      </c>
      <c r="J25" s="46">
        <v>60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1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2</v>
      </c>
      <c r="G29" s="44">
        <v>0</v>
      </c>
      <c r="H29" s="45">
        <v>0</v>
      </c>
      <c r="I29" s="44">
        <v>4</v>
      </c>
      <c r="J29" s="46">
        <v>3</v>
      </c>
      <c r="K29" s="44">
        <v>4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66</v>
      </c>
      <c r="I31" s="44">
        <v>0</v>
      </c>
      <c r="J31" s="46">
        <v>0</v>
      </c>
      <c r="K31" s="44">
        <v>0</v>
      </c>
      <c r="L31" s="44">
        <v>13</v>
      </c>
      <c r="M31" s="44">
        <v>13.689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0</v>
      </c>
      <c r="G37" s="44">
        <v>5</v>
      </c>
      <c r="H37" s="45">
        <v>0</v>
      </c>
      <c r="I37" s="44">
        <v>5</v>
      </c>
      <c r="J37" s="46">
        <v>3</v>
      </c>
      <c r="K37" s="44">
        <v>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18</v>
      </c>
      <c r="F38" s="44">
        <v>45</v>
      </c>
      <c r="G38" s="44">
        <v>34</v>
      </c>
      <c r="H38" s="45">
        <v>58</v>
      </c>
      <c r="I38" s="44">
        <v>65</v>
      </c>
      <c r="J38" s="46">
        <v>49</v>
      </c>
      <c r="K38" s="44">
        <v>55</v>
      </c>
      <c r="L38" s="44">
        <v>24</v>
      </c>
      <c r="M38" s="44">
        <v>25.271999999999998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3</v>
      </c>
      <c r="H39" s="45">
        <v>0</v>
      </c>
      <c r="I39" s="44">
        <v>82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429</v>
      </c>
      <c r="F42" s="44">
        <v>552</v>
      </c>
      <c r="G42" s="44">
        <v>689</v>
      </c>
      <c r="H42" s="45">
        <v>506</v>
      </c>
      <c r="I42" s="44">
        <v>482</v>
      </c>
      <c r="J42" s="46">
        <v>557</v>
      </c>
      <c r="K42" s="44">
        <v>392</v>
      </c>
      <c r="L42" s="44">
        <v>270</v>
      </c>
      <c r="M42" s="44">
        <v>284.30999999999995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93</v>
      </c>
      <c r="G44" s="44">
        <v>108</v>
      </c>
      <c r="H44" s="45">
        <v>125</v>
      </c>
      <c r="I44" s="44">
        <v>116</v>
      </c>
      <c r="J44" s="46">
        <v>68</v>
      </c>
      <c r="K44" s="44">
        <v>60</v>
      </c>
      <c r="L44" s="44">
        <v>18</v>
      </c>
      <c r="M44" s="44">
        <v>18.954000000000001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0</v>
      </c>
      <c r="G45" s="44">
        <v>0</v>
      </c>
      <c r="H45" s="45">
        <v>0</v>
      </c>
      <c r="I45" s="44">
        <v>0</v>
      </c>
      <c r="J45" s="46">
        <v>0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0</v>
      </c>
      <c r="G51" s="27">
        <f t="shared" si="4"/>
        <v>0</v>
      </c>
      <c r="H51" s="28">
        <f t="shared" si="4"/>
        <v>0</v>
      </c>
      <c r="I51" s="27">
        <f t="shared" si="4"/>
        <v>0</v>
      </c>
      <c r="J51" s="29">
        <f t="shared" si="4"/>
        <v>0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19</v>
      </c>
      <c r="F77" s="27">
        <f t="shared" ref="F77:M77" si="13">F78+F81+F84+F85+F86+F87+F88</f>
        <v>80</v>
      </c>
      <c r="G77" s="27">
        <f t="shared" si="13"/>
        <v>0</v>
      </c>
      <c r="H77" s="28">
        <f t="shared" si="13"/>
        <v>0</v>
      </c>
      <c r="I77" s="27">
        <f t="shared" si="13"/>
        <v>0</v>
      </c>
      <c r="J77" s="29">
        <f t="shared" si="13"/>
        <v>0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7</v>
      </c>
      <c r="F81" s="44">
        <f t="shared" ref="F81:M81" si="15">SUM(F82:F83)</f>
        <v>25</v>
      </c>
      <c r="G81" s="44">
        <f t="shared" si="15"/>
        <v>0</v>
      </c>
      <c r="H81" s="45">
        <f t="shared" si="15"/>
        <v>0</v>
      </c>
      <c r="I81" s="44">
        <f t="shared" si="15"/>
        <v>0</v>
      </c>
      <c r="J81" s="46">
        <f t="shared" si="15"/>
        <v>0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7</v>
      </c>
      <c r="F83" s="51">
        <v>25</v>
      </c>
      <c r="G83" s="51">
        <v>0</v>
      </c>
      <c r="H83" s="52">
        <v>0</v>
      </c>
      <c r="I83" s="51">
        <v>0</v>
      </c>
      <c r="J83" s="53">
        <v>0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55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12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3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5391</v>
      </c>
      <c r="F92" s="103">
        <f t="shared" ref="F92:M92" si="16">F4+F51+F77+F90</f>
        <v>6474</v>
      </c>
      <c r="G92" s="103">
        <f t="shared" si="16"/>
        <v>8045</v>
      </c>
      <c r="H92" s="104">
        <f t="shared" si="16"/>
        <v>9216</v>
      </c>
      <c r="I92" s="103">
        <f t="shared" si="16"/>
        <v>8267</v>
      </c>
      <c r="J92" s="105">
        <f t="shared" si="16"/>
        <v>7410</v>
      </c>
      <c r="K92" s="103">
        <f t="shared" si="16"/>
        <v>7923</v>
      </c>
      <c r="L92" s="103">
        <f t="shared" si="16"/>
        <v>10283</v>
      </c>
      <c r="M92" s="103">
        <f t="shared" si="16"/>
        <v>10807.099999999999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196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13220</v>
      </c>
      <c r="F4" s="27">
        <f t="shared" ref="F4:M4" si="0">F5+F8+F47</f>
        <v>14441</v>
      </c>
      <c r="G4" s="27">
        <f t="shared" si="0"/>
        <v>16088</v>
      </c>
      <c r="H4" s="28">
        <f t="shared" si="0"/>
        <v>17047</v>
      </c>
      <c r="I4" s="27">
        <f t="shared" si="0"/>
        <v>20442</v>
      </c>
      <c r="J4" s="29">
        <f t="shared" si="0"/>
        <v>20051</v>
      </c>
      <c r="K4" s="27">
        <f t="shared" si="0"/>
        <v>16913</v>
      </c>
      <c r="L4" s="27">
        <f t="shared" si="0"/>
        <v>19098</v>
      </c>
      <c r="M4" s="27">
        <f t="shared" si="0"/>
        <v>20110.194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10096</v>
      </c>
      <c r="F5" s="59">
        <f t="shared" ref="F5:M5" si="1">SUM(F6:F7)</f>
        <v>11163</v>
      </c>
      <c r="G5" s="59">
        <f t="shared" si="1"/>
        <v>12271</v>
      </c>
      <c r="H5" s="60">
        <f t="shared" si="1"/>
        <v>13255</v>
      </c>
      <c r="I5" s="59">
        <f t="shared" si="1"/>
        <v>15928</v>
      </c>
      <c r="J5" s="61">
        <f t="shared" si="1"/>
        <v>16139</v>
      </c>
      <c r="K5" s="59">
        <f t="shared" si="1"/>
        <v>14249</v>
      </c>
      <c r="L5" s="59">
        <f t="shared" si="1"/>
        <v>14249</v>
      </c>
      <c r="M5" s="59">
        <f t="shared" si="1"/>
        <v>15004.197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8784</v>
      </c>
      <c r="F6" s="36">
        <v>9437</v>
      </c>
      <c r="G6" s="36">
        <v>10646</v>
      </c>
      <c r="H6" s="37">
        <v>11531</v>
      </c>
      <c r="I6" s="36">
        <v>14204</v>
      </c>
      <c r="J6" s="38">
        <v>13707</v>
      </c>
      <c r="K6" s="36">
        <v>12397</v>
      </c>
      <c r="L6" s="36">
        <v>12397</v>
      </c>
      <c r="M6" s="36">
        <v>13054.041000000001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1312</v>
      </c>
      <c r="F7" s="51">
        <v>1726</v>
      </c>
      <c r="G7" s="51">
        <v>1625</v>
      </c>
      <c r="H7" s="52">
        <v>1724</v>
      </c>
      <c r="I7" s="51">
        <v>1724</v>
      </c>
      <c r="J7" s="53">
        <v>2432</v>
      </c>
      <c r="K7" s="51">
        <v>1852</v>
      </c>
      <c r="L7" s="51">
        <v>1852</v>
      </c>
      <c r="M7" s="51">
        <v>1950.1559999999997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3124</v>
      </c>
      <c r="F8" s="59">
        <f t="shared" ref="F8:M8" si="2">SUM(F9:F46)</f>
        <v>3278</v>
      </c>
      <c r="G8" s="59">
        <f t="shared" si="2"/>
        <v>3239</v>
      </c>
      <c r="H8" s="60">
        <f t="shared" si="2"/>
        <v>3792</v>
      </c>
      <c r="I8" s="59">
        <f t="shared" si="2"/>
        <v>4514</v>
      </c>
      <c r="J8" s="61">
        <f t="shared" si="2"/>
        <v>3665</v>
      </c>
      <c r="K8" s="59">
        <f t="shared" si="2"/>
        <v>2664</v>
      </c>
      <c r="L8" s="59">
        <f t="shared" si="2"/>
        <v>4849</v>
      </c>
      <c r="M8" s="59">
        <f t="shared" si="2"/>
        <v>5105.9969999999994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</v>
      </c>
      <c r="F9" s="36">
        <v>0</v>
      </c>
      <c r="G9" s="36">
        <v>0</v>
      </c>
      <c r="H9" s="37">
        <v>10</v>
      </c>
      <c r="I9" s="36">
        <v>66</v>
      </c>
      <c r="J9" s="38">
        <v>84</v>
      </c>
      <c r="K9" s="36">
        <v>70</v>
      </c>
      <c r="L9" s="36">
        <v>2</v>
      </c>
      <c r="M9" s="36">
        <v>2.1059999999999999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10</v>
      </c>
      <c r="F10" s="44">
        <v>0</v>
      </c>
      <c r="G10" s="44">
        <v>54</v>
      </c>
      <c r="H10" s="45">
        <v>0</v>
      </c>
      <c r="I10" s="44">
        <v>44</v>
      </c>
      <c r="J10" s="46">
        <v>104</v>
      </c>
      <c r="K10" s="44">
        <v>40</v>
      </c>
      <c r="L10" s="44">
        <v>2</v>
      </c>
      <c r="M10" s="44">
        <v>2.1059999999999999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50</v>
      </c>
      <c r="F11" s="44">
        <v>62</v>
      </c>
      <c r="G11" s="44">
        <v>166</v>
      </c>
      <c r="H11" s="45">
        <v>203</v>
      </c>
      <c r="I11" s="44">
        <v>84</v>
      </c>
      <c r="J11" s="46">
        <v>53</v>
      </c>
      <c r="K11" s="44">
        <v>50</v>
      </c>
      <c r="L11" s="44">
        <v>394</v>
      </c>
      <c r="M11" s="44">
        <v>414.88200000000001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13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244</v>
      </c>
      <c r="F14" s="44">
        <v>260</v>
      </c>
      <c r="G14" s="44">
        <v>121</v>
      </c>
      <c r="H14" s="45">
        <v>100</v>
      </c>
      <c r="I14" s="44">
        <v>147</v>
      </c>
      <c r="J14" s="46">
        <v>90</v>
      </c>
      <c r="K14" s="44">
        <v>70</v>
      </c>
      <c r="L14" s="44">
        <v>93</v>
      </c>
      <c r="M14" s="44">
        <v>97.928999999999988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0</v>
      </c>
      <c r="F15" s="44">
        <v>0</v>
      </c>
      <c r="G15" s="44">
        <v>12</v>
      </c>
      <c r="H15" s="45">
        <v>9</v>
      </c>
      <c r="I15" s="44">
        <v>67</v>
      </c>
      <c r="J15" s="46">
        <v>10</v>
      </c>
      <c r="K15" s="44">
        <v>20</v>
      </c>
      <c r="L15" s="44">
        <v>2</v>
      </c>
      <c r="M15" s="44">
        <v>2.1059999999999999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6</v>
      </c>
      <c r="H16" s="45">
        <v>6</v>
      </c>
      <c r="I16" s="44">
        <v>0</v>
      </c>
      <c r="J16" s="46">
        <v>0</v>
      </c>
      <c r="K16" s="44">
        <v>0</v>
      </c>
      <c r="L16" s="44">
        <v>1</v>
      </c>
      <c r="M16" s="44">
        <v>1.0529999999999999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6</v>
      </c>
      <c r="I17" s="44">
        <v>32</v>
      </c>
      <c r="J17" s="46">
        <v>0</v>
      </c>
      <c r="K17" s="44">
        <v>0</v>
      </c>
      <c r="L17" s="44">
        <v>1</v>
      </c>
      <c r="M17" s="44">
        <v>1.0529999999999999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70</v>
      </c>
      <c r="F18" s="44">
        <v>151</v>
      </c>
      <c r="G18" s="44">
        <v>0</v>
      </c>
      <c r="H18" s="45">
        <v>442</v>
      </c>
      <c r="I18" s="44">
        <v>54</v>
      </c>
      <c r="J18" s="46">
        <v>54</v>
      </c>
      <c r="K18" s="44">
        <v>0</v>
      </c>
      <c r="L18" s="44">
        <v>328</v>
      </c>
      <c r="M18" s="44">
        <v>345.38399999999996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151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54</v>
      </c>
      <c r="F22" s="44">
        <v>136</v>
      </c>
      <c r="G22" s="44">
        <v>375</v>
      </c>
      <c r="H22" s="45">
        <v>418</v>
      </c>
      <c r="I22" s="44">
        <v>114</v>
      </c>
      <c r="J22" s="46">
        <v>198</v>
      </c>
      <c r="K22" s="44">
        <v>150</v>
      </c>
      <c r="L22" s="44">
        <v>32</v>
      </c>
      <c r="M22" s="44">
        <v>33.695999999999998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64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166</v>
      </c>
      <c r="J27" s="46">
        <v>166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95</v>
      </c>
      <c r="J28" s="46">
        <v>255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876</v>
      </c>
      <c r="F29" s="44">
        <v>990</v>
      </c>
      <c r="G29" s="44">
        <v>1008</v>
      </c>
      <c r="H29" s="45">
        <v>482</v>
      </c>
      <c r="I29" s="44">
        <v>832</v>
      </c>
      <c r="J29" s="46">
        <v>1071</v>
      </c>
      <c r="K29" s="44">
        <v>947</v>
      </c>
      <c r="L29" s="44">
        <v>1918</v>
      </c>
      <c r="M29" s="44">
        <v>2019.654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36</v>
      </c>
      <c r="F30" s="44">
        <v>0</v>
      </c>
      <c r="G30" s="44">
        <v>0</v>
      </c>
      <c r="H30" s="45">
        <v>118</v>
      </c>
      <c r="I30" s="44">
        <v>41</v>
      </c>
      <c r="J30" s="46">
        <v>6</v>
      </c>
      <c r="K30" s="44">
        <v>0</v>
      </c>
      <c r="L30" s="44">
        <v>22</v>
      </c>
      <c r="M30" s="44">
        <v>23.166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377</v>
      </c>
      <c r="F31" s="44">
        <v>0</v>
      </c>
      <c r="G31" s="44">
        <v>199</v>
      </c>
      <c r="H31" s="45">
        <v>623</v>
      </c>
      <c r="I31" s="44">
        <v>17</v>
      </c>
      <c r="J31" s="46">
        <v>0</v>
      </c>
      <c r="K31" s="44">
        <v>0</v>
      </c>
      <c r="L31" s="44">
        <v>459</v>
      </c>
      <c r="M31" s="44">
        <v>483.327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113</v>
      </c>
      <c r="F32" s="44">
        <v>142</v>
      </c>
      <c r="G32" s="44">
        <v>10</v>
      </c>
      <c r="H32" s="45">
        <v>72</v>
      </c>
      <c r="I32" s="44">
        <v>1</v>
      </c>
      <c r="J32" s="46">
        <v>13</v>
      </c>
      <c r="K32" s="44">
        <v>0</v>
      </c>
      <c r="L32" s="44">
        <v>30</v>
      </c>
      <c r="M32" s="44">
        <v>31.589999999999996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10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185</v>
      </c>
      <c r="F37" s="44">
        <v>307</v>
      </c>
      <c r="G37" s="44">
        <v>164</v>
      </c>
      <c r="H37" s="45">
        <v>260</v>
      </c>
      <c r="I37" s="44">
        <v>204</v>
      </c>
      <c r="J37" s="46">
        <v>168</v>
      </c>
      <c r="K37" s="44">
        <v>170</v>
      </c>
      <c r="L37" s="44">
        <v>97</v>
      </c>
      <c r="M37" s="44">
        <v>102.14099999999999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299</v>
      </c>
      <c r="F38" s="44">
        <v>207</v>
      </c>
      <c r="G38" s="44">
        <v>270</v>
      </c>
      <c r="H38" s="45">
        <v>260</v>
      </c>
      <c r="I38" s="44">
        <v>235</v>
      </c>
      <c r="J38" s="46">
        <v>256</v>
      </c>
      <c r="K38" s="44">
        <v>250</v>
      </c>
      <c r="L38" s="44">
        <v>960</v>
      </c>
      <c r="M38" s="44">
        <v>1010.8799999999999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4</v>
      </c>
      <c r="F39" s="44">
        <v>11</v>
      </c>
      <c r="G39" s="44">
        <v>63</v>
      </c>
      <c r="H39" s="45">
        <v>93</v>
      </c>
      <c r="I39" s="44">
        <v>1035</v>
      </c>
      <c r="J39" s="46">
        <v>175</v>
      </c>
      <c r="K39" s="44">
        <v>0</v>
      </c>
      <c r="L39" s="44">
        <v>31</v>
      </c>
      <c r="M39" s="44">
        <v>32.643000000000001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21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275</v>
      </c>
      <c r="F41" s="44">
        <v>192</v>
      </c>
      <c r="G41" s="44">
        <v>11</v>
      </c>
      <c r="H41" s="45">
        <v>155</v>
      </c>
      <c r="I41" s="44">
        <v>145</v>
      </c>
      <c r="J41" s="46">
        <v>89</v>
      </c>
      <c r="K41" s="44">
        <v>55</v>
      </c>
      <c r="L41" s="44">
        <v>144</v>
      </c>
      <c r="M41" s="44">
        <v>151.63199999999998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473</v>
      </c>
      <c r="F42" s="44">
        <v>406</v>
      </c>
      <c r="G42" s="44">
        <v>450</v>
      </c>
      <c r="H42" s="45">
        <v>483</v>
      </c>
      <c r="I42" s="44">
        <v>1020</v>
      </c>
      <c r="J42" s="46">
        <v>795</v>
      </c>
      <c r="K42" s="44">
        <v>775</v>
      </c>
      <c r="L42" s="44">
        <v>230</v>
      </c>
      <c r="M42" s="44">
        <v>242.19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0</v>
      </c>
      <c r="H43" s="45">
        <v>5</v>
      </c>
      <c r="I43" s="44">
        <v>0</v>
      </c>
      <c r="J43" s="46">
        <v>0</v>
      </c>
      <c r="K43" s="44">
        <v>0</v>
      </c>
      <c r="L43" s="44">
        <v>98</v>
      </c>
      <c r="M43" s="44">
        <v>103.19399999999999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57</v>
      </c>
      <c r="F44" s="44">
        <v>263</v>
      </c>
      <c r="G44" s="44">
        <v>286</v>
      </c>
      <c r="H44" s="45">
        <v>27</v>
      </c>
      <c r="I44" s="44">
        <v>48</v>
      </c>
      <c r="J44" s="46">
        <v>53</v>
      </c>
      <c r="K44" s="44">
        <v>67</v>
      </c>
      <c r="L44" s="44">
        <v>2</v>
      </c>
      <c r="M44" s="44">
        <v>2.1059999999999999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0</v>
      </c>
      <c r="G45" s="44">
        <v>0</v>
      </c>
      <c r="H45" s="45">
        <v>20</v>
      </c>
      <c r="I45" s="44">
        <v>0</v>
      </c>
      <c r="J45" s="46">
        <v>0</v>
      </c>
      <c r="K45" s="44">
        <v>0</v>
      </c>
      <c r="L45" s="44">
        <v>3</v>
      </c>
      <c r="M45" s="44">
        <v>3.1589999999999998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3</v>
      </c>
      <c r="J46" s="53">
        <v>25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578</v>
      </c>
      <c r="H47" s="60">
        <f t="shared" si="3"/>
        <v>0</v>
      </c>
      <c r="I47" s="59">
        <f t="shared" si="3"/>
        <v>0</v>
      </c>
      <c r="J47" s="61">
        <f t="shared" si="3"/>
        <v>247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578</v>
      </c>
      <c r="H48" s="37">
        <v>0</v>
      </c>
      <c r="I48" s="36">
        <v>0</v>
      </c>
      <c r="J48" s="38">
        <v>247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0</v>
      </c>
      <c r="G51" s="27">
        <f t="shared" si="4"/>
        <v>0</v>
      </c>
      <c r="H51" s="28">
        <f t="shared" si="4"/>
        <v>0</v>
      </c>
      <c r="I51" s="27">
        <f t="shared" si="4"/>
        <v>0</v>
      </c>
      <c r="J51" s="29">
        <f t="shared" si="4"/>
        <v>0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40</v>
      </c>
      <c r="F77" s="27">
        <f t="shared" ref="F77:M77" si="13">F78+F81+F84+F85+F86+F87+F88</f>
        <v>74</v>
      </c>
      <c r="G77" s="27">
        <f t="shared" si="13"/>
        <v>18</v>
      </c>
      <c r="H77" s="28">
        <f t="shared" si="13"/>
        <v>0</v>
      </c>
      <c r="I77" s="27">
        <f t="shared" si="13"/>
        <v>41</v>
      </c>
      <c r="J77" s="29">
        <f t="shared" si="13"/>
        <v>41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40</v>
      </c>
      <c r="F81" s="44">
        <f t="shared" ref="F81:M81" si="15">SUM(F82:F83)</f>
        <v>74</v>
      </c>
      <c r="G81" s="44">
        <f t="shared" si="15"/>
        <v>18</v>
      </c>
      <c r="H81" s="45">
        <f t="shared" si="15"/>
        <v>0</v>
      </c>
      <c r="I81" s="44">
        <f t="shared" si="15"/>
        <v>41</v>
      </c>
      <c r="J81" s="46">
        <f t="shared" si="15"/>
        <v>41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40</v>
      </c>
      <c r="F83" s="51">
        <v>74</v>
      </c>
      <c r="G83" s="51">
        <v>18</v>
      </c>
      <c r="H83" s="52">
        <v>0</v>
      </c>
      <c r="I83" s="51">
        <v>41</v>
      </c>
      <c r="J83" s="53">
        <v>41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62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13260</v>
      </c>
      <c r="F92" s="103">
        <f t="shared" ref="F92:M92" si="16">F4+F51+F77+F90</f>
        <v>14515</v>
      </c>
      <c r="G92" s="103">
        <f t="shared" si="16"/>
        <v>16106</v>
      </c>
      <c r="H92" s="104">
        <f t="shared" si="16"/>
        <v>17047</v>
      </c>
      <c r="I92" s="103">
        <f t="shared" si="16"/>
        <v>20483</v>
      </c>
      <c r="J92" s="105">
        <f t="shared" si="16"/>
        <v>20154</v>
      </c>
      <c r="K92" s="103">
        <f t="shared" si="16"/>
        <v>16913</v>
      </c>
      <c r="L92" s="103">
        <f t="shared" si="16"/>
        <v>19098</v>
      </c>
      <c r="M92" s="103">
        <f t="shared" si="16"/>
        <v>20110.194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197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16610</v>
      </c>
      <c r="F4" s="27">
        <f t="shared" ref="F4:M4" si="0">F5+F8+F47</f>
        <v>44883</v>
      </c>
      <c r="G4" s="27">
        <f t="shared" si="0"/>
        <v>25409</v>
      </c>
      <c r="H4" s="28">
        <f t="shared" si="0"/>
        <v>14564</v>
      </c>
      <c r="I4" s="27">
        <f t="shared" si="0"/>
        <v>14263</v>
      </c>
      <c r="J4" s="29">
        <f t="shared" si="0"/>
        <v>14828</v>
      </c>
      <c r="K4" s="27">
        <f t="shared" si="0"/>
        <v>15590</v>
      </c>
      <c r="L4" s="27">
        <f t="shared" si="0"/>
        <v>14742</v>
      </c>
      <c r="M4" s="27">
        <f t="shared" si="0"/>
        <v>14971.053999999998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0</v>
      </c>
      <c r="F5" s="59">
        <f t="shared" ref="F5:M5" si="1">SUM(F6:F7)</f>
        <v>0</v>
      </c>
      <c r="G5" s="59">
        <f t="shared" si="1"/>
        <v>9252</v>
      </c>
      <c r="H5" s="60">
        <f t="shared" si="1"/>
        <v>12133</v>
      </c>
      <c r="I5" s="59">
        <f t="shared" si="1"/>
        <v>12133</v>
      </c>
      <c r="J5" s="61">
        <f t="shared" si="1"/>
        <v>12568</v>
      </c>
      <c r="K5" s="59">
        <f t="shared" si="1"/>
        <v>12944</v>
      </c>
      <c r="L5" s="59">
        <f t="shared" si="1"/>
        <v>13727</v>
      </c>
      <c r="M5" s="59">
        <f t="shared" si="1"/>
        <v>14454.530999999999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0</v>
      </c>
      <c r="F6" s="36">
        <v>0</v>
      </c>
      <c r="G6" s="36">
        <v>8049</v>
      </c>
      <c r="H6" s="37">
        <v>10557</v>
      </c>
      <c r="I6" s="36">
        <v>10557</v>
      </c>
      <c r="J6" s="38">
        <v>10449</v>
      </c>
      <c r="K6" s="36">
        <v>11264</v>
      </c>
      <c r="L6" s="36">
        <v>11945</v>
      </c>
      <c r="M6" s="36">
        <v>12578.084999999999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0</v>
      </c>
      <c r="F7" s="51">
        <v>0</v>
      </c>
      <c r="G7" s="51">
        <v>1203</v>
      </c>
      <c r="H7" s="52">
        <v>1576</v>
      </c>
      <c r="I7" s="51">
        <v>1576</v>
      </c>
      <c r="J7" s="53">
        <v>2119</v>
      </c>
      <c r="K7" s="51">
        <v>1680</v>
      </c>
      <c r="L7" s="51">
        <v>1782</v>
      </c>
      <c r="M7" s="51">
        <v>1876.4459999999999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16610</v>
      </c>
      <c r="F8" s="59">
        <f t="shared" ref="F8:M8" si="2">SUM(F9:F46)</f>
        <v>44883</v>
      </c>
      <c r="G8" s="59">
        <f t="shared" si="2"/>
        <v>16157</v>
      </c>
      <c r="H8" s="60">
        <f t="shared" si="2"/>
        <v>2431</v>
      </c>
      <c r="I8" s="59">
        <f t="shared" si="2"/>
        <v>2130</v>
      </c>
      <c r="J8" s="61">
        <f t="shared" si="2"/>
        <v>2260</v>
      </c>
      <c r="K8" s="59">
        <f t="shared" si="2"/>
        <v>2646</v>
      </c>
      <c r="L8" s="59">
        <f t="shared" si="2"/>
        <v>1015</v>
      </c>
      <c r="M8" s="59">
        <f t="shared" si="2"/>
        <v>516.52299999999991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5</v>
      </c>
      <c r="J9" s="38">
        <v>1</v>
      </c>
      <c r="K9" s="36">
        <v>0</v>
      </c>
      <c r="L9" s="36">
        <v>32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0</v>
      </c>
      <c r="F11" s="44">
        <v>0</v>
      </c>
      <c r="G11" s="44">
        <v>0</v>
      </c>
      <c r="H11" s="45">
        <v>0</v>
      </c>
      <c r="I11" s="44">
        <v>0</v>
      </c>
      <c r="J11" s="46">
        <v>0</v>
      </c>
      <c r="K11" s="44">
        <v>0</v>
      </c>
      <c r="L11" s="44">
        <v>47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0</v>
      </c>
      <c r="F14" s="44">
        <v>0</v>
      </c>
      <c r="G14" s="44">
        <v>0</v>
      </c>
      <c r="H14" s="45">
        <v>0</v>
      </c>
      <c r="I14" s="44">
        <v>25</v>
      </c>
      <c r="J14" s="46">
        <v>11</v>
      </c>
      <c r="K14" s="44">
        <v>64</v>
      </c>
      <c r="L14" s="44">
        <v>41</v>
      </c>
      <c r="M14" s="44">
        <v>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0</v>
      </c>
      <c r="F15" s="44">
        <v>0</v>
      </c>
      <c r="G15" s="44">
        <v>14</v>
      </c>
      <c r="H15" s="45">
        <v>53</v>
      </c>
      <c r="I15" s="44">
        <v>55</v>
      </c>
      <c r="J15" s="46">
        <v>115</v>
      </c>
      <c r="K15" s="44">
        <v>114</v>
      </c>
      <c r="L15" s="44">
        <v>104</v>
      </c>
      <c r="M15" s="44">
        <v>67.391999999999996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847</v>
      </c>
      <c r="F18" s="44">
        <v>25335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15620</v>
      </c>
      <c r="F22" s="44">
        <v>17343</v>
      </c>
      <c r="G22" s="44">
        <v>15218</v>
      </c>
      <c r="H22" s="45">
        <v>2000</v>
      </c>
      <c r="I22" s="44">
        <v>1650</v>
      </c>
      <c r="J22" s="46">
        <v>1710</v>
      </c>
      <c r="K22" s="44">
        <v>1850</v>
      </c>
      <c r="L22" s="44">
        <v>0</v>
      </c>
      <c r="M22" s="44">
        <v>-0.5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5</v>
      </c>
      <c r="L24" s="44">
        <v>6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70</v>
      </c>
      <c r="L25" s="44">
        <v>75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25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2</v>
      </c>
      <c r="J29" s="46">
        <v>0</v>
      </c>
      <c r="K29" s="44">
        <v>10</v>
      </c>
      <c r="L29" s="44">
        <v>8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143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43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0</v>
      </c>
      <c r="G37" s="44">
        <v>446</v>
      </c>
      <c r="H37" s="45">
        <v>0</v>
      </c>
      <c r="I37" s="44">
        <v>0</v>
      </c>
      <c r="J37" s="46">
        <v>0</v>
      </c>
      <c r="K37" s="44">
        <v>0</v>
      </c>
      <c r="L37" s="44">
        <v>18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0</v>
      </c>
      <c r="F38" s="44">
        <v>0</v>
      </c>
      <c r="G38" s="44">
        <v>0</v>
      </c>
      <c r="H38" s="45">
        <v>0</v>
      </c>
      <c r="I38" s="44">
        <v>15</v>
      </c>
      <c r="J38" s="46">
        <v>12</v>
      </c>
      <c r="K38" s="44">
        <v>50</v>
      </c>
      <c r="L38" s="44">
        <v>26</v>
      </c>
      <c r="M38" s="44">
        <v>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103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6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186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30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0</v>
      </c>
      <c r="F42" s="44">
        <v>0</v>
      </c>
      <c r="G42" s="44">
        <v>479</v>
      </c>
      <c r="H42" s="45">
        <v>378</v>
      </c>
      <c r="I42" s="44">
        <v>378</v>
      </c>
      <c r="J42" s="46">
        <v>411</v>
      </c>
      <c r="K42" s="44">
        <v>458</v>
      </c>
      <c r="L42" s="44">
        <v>470</v>
      </c>
      <c r="M42" s="44">
        <v>449.63099999999997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2019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0</v>
      </c>
      <c r="G44" s="44">
        <v>0</v>
      </c>
      <c r="H44" s="45">
        <v>0</v>
      </c>
      <c r="I44" s="44">
        <v>0</v>
      </c>
      <c r="J44" s="46">
        <v>0</v>
      </c>
      <c r="K44" s="44">
        <v>0</v>
      </c>
      <c r="L44" s="44">
        <v>6</v>
      </c>
      <c r="M44" s="44">
        <v>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0</v>
      </c>
      <c r="G45" s="44">
        <v>0</v>
      </c>
      <c r="H45" s="45">
        <v>0</v>
      </c>
      <c r="I45" s="44">
        <v>0</v>
      </c>
      <c r="J45" s="46">
        <v>0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0</v>
      </c>
      <c r="G51" s="27">
        <f t="shared" si="4"/>
        <v>0</v>
      </c>
      <c r="H51" s="28">
        <f t="shared" si="4"/>
        <v>21466</v>
      </c>
      <c r="I51" s="27">
        <f t="shared" si="4"/>
        <v>19069</v>
      </c>
      <c r="J51" s="29">
        <f t="shared" si="4"/>
        <v>21201</v>
      </c>
      <c r="K51" s="27">
        <f t="shared" si="4"/>
        <v>16000</v>
      </c>
      <c r="L51" s="27">
        <f t="shared" si="4"/>
        <v>22824</v>
      </c>
      <c r="M51" s="27">
        <f t="shared" si="4"/>
        <v>2538.0919999999969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21466</v>
      </c>
      <c r="I73" s="44">
        <f t="shared" si="12"/>
        <v>19069</v>
      </c>
      <c r="J73" s="46">
        <f t="shared" si="12"/>
        <v>21201</v>
      </c>
      <c r="K73" s="44">
        <f t="shared" si="12"/>
        <v>16000</v>
      </c>
      <c r="L73" s="44">
        <f t="shared" si="12"/>
        <v>22824</v>
      </c>
      <c r="M73" s="44">
        <f t="shared" si="12"/>
        <v>2538.0919999999969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21466</v>
      </c>
      <c r="I75" s="51">
        <v>19069</v>
      </c>
      <c r="J75" s="53">
        <v>21201</v>
      </c>
      <c r="K75" s="51">
        <v>16000</v>
      </c>
      <c r="L75" s="51">
        <v>22824</v>
      </c>
      <c r="M75" s="51">
        <v>2538.0919999999969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7826</v>
      </c>
      <c r="F77" s="27">
        <f t="shared" ref="F77:M77" si="13">F78+F81+F84+F85+F86+F87+F88</f>
        <v>682</v>
      </c>
      <c r="G77" s="27">
        <f t="shared" si="13"/>
        <v>2821</v>
      </c>
      <c r="H77" s="28">
        <f t="shared" si="13"/>
        <v>0</v>
      </c>
      <c r="I77" s="27">
        <f t="shared" si="13"/>
        <v>0</v>
      </c>
      <c r="J77" s="29">
        <f t="shared" si="13"/>
        <v>0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7826</v>
      </c>
      <c r="F78" s="59">
        <f t="shared" ref="F78:M78" si="14">SUM(F79:F80)</f>
        <v>0</v>
      </c>
      <c r="G78" s="59">
        <f t="shared" si="14"/>
        <v>2821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7826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2821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682</v>
      </c>
      <c r="G81" s="44">
        <f t="shared" si="15"/>
        <v>0</v>
      </c>
      <c r="H81" s="45">
        <f t="shared" si="15"/>
        <v>0</v>
      </c>
      <c r="I81" s="44">
        <f t="shared" si="15"/>
        <v>0</v>
      </c>
      <c r="J81" s="46">
        <f t="shared" si="15"/>
        <v>0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682</v>
      </c>
      <c r="G83" s="51">
        <v>0</v>
      </c>
      <c r="H83" s="52">
        <v>0</v>
      </c>
      <c r="I83" s="51">
        <v>0</v>
      </c>
      <c r="J83" s="53">
        <v>0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1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24436</v>
      </c>
      <c r="F92" s="103">
        <f t="shared" ref="F92:M92" si="16">F4+F51+F77+F90</f>
        <v>45565</v>
      </c>
      <c r="G92" s="103">
        <f t="shared" si="16"/>
        <v>28230</v>
      </c>
      <c r="H92" s="104">
        <f t="shared" si="16"/>
        <v>36030</v>
      </c>
      <c r="I92" s="103">
        <f t="shared" si="16"/>
        <v>33332</v>
      </c>
      <c r="J92" s="105">
        <f t="shared" si="16"/>
        <v>36030</v>
      </c>
      <c r="K92" s="103">
        <f t="shared" si="16"/>
        <v>31590</v>
      </c>
      <c r="L92" s="103">
        <f t="shared" si="16"/>
        <v>37566</v>
      </c>
      <c r="M92" s="103">
        <f t="shared" si="16"/>
        <v>17509.145999999993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173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50">
        <f>SUM(C5:C7)</f>
        <v>315753</v>
      </c>
      <c r="D4" s="150">
        <f t="shared" ref="D4:K4" si="0">SUM(D5:D7)</f>
        <v>496653</v>
      </c>
      <c r="E4" s="150">
        <f t="shared" si="0"/>
        <v>410943</v>
      </c>
      <c r="F4" s="151">
        <f t="shared" si="0"/>
        <v>412216</v>
      </c>
      <c r="G4" s="150">
        <f t="shared" si="0"/>
        <v>379402</v>
      </c>
      <c r="H4" s="152">
        <f t="shared" si="0"/>
        <v>387383</v>
      </c>
      <c r="I4" s="150">
        <f t="shared" si="0"/>
        <v>395951</v>
      </c>
      <c r="J4" s="150">
        <f t="shared" si="0"/>
        <v>423671</v>
      </c>
      <c r="K4" s="150">
        <f t="shared" si="0"/>
        <v>465811.0670000001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5">
        <v>216456</v>
      </c>
      <c r="D5" s="156">
        <v>250478</v>
      </c>
      <c r="E5" s="156">
        <v>278632</v>
      </c>
      <c r="F5" s="155">
        <v>298420</v>
      </c>
      <c r="G5" s="156">
        <v>298549</v>
      </c>
      <c r="H5" s="157">
        <v>304893</v>
      </c>
      <c r="I5" s="156">
        <v>320916</v>
      </c>
      <c r="J5" s="156">
        <v>343059</v>
      </c>
      <c r="K5" s="157">
        <v>366387.15300000011</v>
      </c>
      <c r="AA5" s="41">
        <v>2</v>
      </c>
    </row>
    <row r="6" spans="1:27" s="18" customFormat="1" ht="12.75" customHeight="1" x14ac:dyDescent="0.25">
      <c r="A6" s="64"/>
      <c r="B6" s="114" t="s">
        <v>45</v>
      </c>
      <c r="C6" s="159">
        <v>99072</v>
      </c>
      <c r="D6" s="160">
        <v>245801</v>
      </c>
      <c r="E6" s="160">
        <v>131726</v>
      </c>
      <c r="F6" s="159">
        <v>113796</v>
      </c>
      <c r="G6" s="160">
        <v>80853</v>
      </c>
      <c r="H6" s="161">
        <v>82243</v>
      </c>
      <c r="I6" s="160">
        <v>75035</v>
      </c>
      <c r="J6" s="160">
        <v>80612</v>
      </c>
      <c r="K6" s="161">
        <v>99423.91399999999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62">
        <v>225</v>
      </c>
      <c r="D7" s="163">
        <v>374</v>
      </c>
      <c r="E7" s="163">
        <v>585</v>
      </c>
      <c r="F7" s="162">
        <v>0</v>
      </c>
      <c r="G7" s="163">
        <v>0</v>
      </c>
      <c r="H7" s="164">
        <v>247</v>
      </c>
      <c r="I7" s="163">
        <v>0</v>
      </c>
      <c r="J7" s="163">
        <v>0</v>
      </c>
      <c r="K7" s="164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50">
        <f>SUM(C9:C15)</f>
        <v>16628</v>
      </c>
      <c r="D8" s="150">
        <f t="shared" ref="D8:K8" si="1">SUM(D9:D15)</f>
        <v>29365</v>
      </c>
      <c r="E8" s="150">
        <f t="shared" si="1"/>
        <v>70471</v>
      </c>
      <c r="F8" s="151">
        <f t="shared" si="1"/>
        <v>195658</v>
      </c>
      <c r="G8" s="150">
        <f t="shared" si="1"/>
        <v>278568</v>
      </c>
      <c r="H8" s="152">
        <f t="shared" si="1"/>
        <v>242489</v>
      </c>
      <c r="I8" s="150">
        <f t="shared" si="1"/>
        <v>232924</v>
      </c>
      <c r="J8" s="150">
        <f t="shared" si="1"/>
        <v>242797</v>
      </c>
      <c r="K8" s="150">
        <f t="shared" si="1"/>
        <v>215234.66099999999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5">
        <v>27</v>
      </c>
      <c r="D9" s="156">
        <v>27</v>
      </c>
      <c r="E9" s="156">
        <v>43</v>
      </c>
      <c r="F9" s="155">
        <v>55</v>
      </c>
      <c r="G9" s="156">
        <v>55</v>
      </c>
      <c r="H9" s="157">
        <v>55</v>
      </c>
      <c r="I9" s="156">
        <v>60</v>
      </c>
      <c r="J9" s="156">
        <v>60</v>
      </c>
      <c r="K9" s="157">
        <v>63.179999999999993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9">
        <v>196</v>
      </c>
      <c r="D10" s="160">
        <v>233</v>
      </c>
      <c r="E10" s="160">
        <v>31</v>
      </c>
      <c r="F10" s="159">
        <v>843</v>
      </c>
      <c r="G10" s="160">
        <v>843</v>
      </c>
      <c r="H10" s="161">
        <v>55</v>
      </c>
      <c r="I10" s="160">
        <v>936</v>
      </c>
      <c r="J10" s="160">
        <v>339</v>
      </c>
      <c r="K10" s="161">
        <v>356.96699999999998</v>
      </c>
    </row>
    <row r="11" spans="1:27" s="18" customFormat="1" ht="12.75" customHeight="1" x14ac:dyDescent="0.2">
      <c r="A11" s="70"/>
      <c r="B11" s="114" t="s">
        <v>26</v>
      </c>
      <c r="C11" s="159">
        <v>0</v>
      </c>
      <c r="D11" s="160">
        <v>0</v>
      </c>
      <c r="E11" s="160">
        <v>0</v>
      </c>
      <c r="F11" s="159">
        <v>0</v>
      </c>
      <c r="G11" s="160">
        <v>0</v>
      </c>
      <c r="H11" s="161">
        <v>0</v>
      </c>
      <c r="I11" s="160">
        <v>0</v>
      </c>
      <c r="J11" s="160">
        <v>0</v>
      </c>
      <c r="K11" s="161">
        <v>0</v>
      </c>
    </row>
    <row r="12" spans="1:27" s="18" customFormat="1" ht="12.75" customHeight="1" x14ac:dyDescent="0.25">
      <c r="A12" s="64"/>
      <c r="B12" s="114" t="s">
        <v>95</v>
      </c>
      <c r="C12" s="159">
        <v>0</v>
      </c>
      <c r="D12" s="160">
        <v>0</v>
      </c>
      <c r="E12" s="160">
        <v>0</v>
      </c>
      <c r="F12" s="159">
        <v>0</v>
      </c>
      <c r="G12" s="160">
        <v>0</v>
      </c>
      <c r="H12" s="161">
        <v>0</v>
      </c>
      <c r="I12" s="160">
        <v>0</v>
      </c>
      <c r="J12" s="160">
        <v>0</v>
      </c>
      <c r="K12" s="161">
        <v>0</v>
      </c>
    </row>
    <row r="13" spans="1:27" s="18" customFormat="1" ht="12.75" customHeight="1" x14ac:dyDescent="0.2">
      <c r="A13" s="70"/>
      <c r="B13" s="114" t="s">
        <v>29</v>
      </c>
      <c r="C13" s="159">
        <v>0</v>
      </c>
      <c r="D13" s="160">
        <v>0</v>
      </c>
      <c r="E13" s="160">
        <v>0</v>
      </c>
      <c r="F13" s="159">
        <v>0</v>
      </c>
      <c r="G13" s="160">
        <v>0</v>
      </c>
      <c r="H13" s="161">
        <v>0</v>
      </c>
      <c r="I13" s="160">
        <v>0</v>
      </c>
      <c r="J13" s="160">
        <v>0</v>
      </c>
      <c r="K13" s="161">
        <v>0</v>
      </c>
    </row>
    <row r="14" spans="1:27" s="18" customFormat="1" ht="12.75" customHeight="1" x14ac:dyDescent="0.2">
      <c r="A14" s="70"/>
      <c r="B14" s="114" t="s">
        <v>100</v>
      </c>
      <c r="C14" s="159">
        <v>0</v>
      </c>
      <c r="D14" s="160">
        <v>0</v>
      </c>
      <c r="E14" s="160">
        <v>0</v>
      </c>
      <c r="F14" s="159">
        <v>0</v>
      </c>
      <c r="G14" s="160">
        <v>0</v>
      </c>
      <c r="H14" s="161">
        <v>0</v>
      </c>
      <c r="I14" s="160">
        <v>0</v>
      </c>
      <c r="J14" s="160">
        <v>0</v>
      </c>
      <c r="K14" s="161">
        <v>0</v>
      </c>
    </row>
    <row r="15" spans="1:27" s="18" customFormat="1" ht="12.75" customHeight="1" x14ac:dyDescent="0.2">
      <c r="A15" s="70"/>
      <c r="B15" s="114" t="s">
        <v>101</v>
      </c>
      <c r="C15" s="162">
        <v>16405</v>
      </c>
      <c r="D15" s="163">
        <v>29105</v>
      </c>
      <c r="E15" s="163">
        <v>70397</v>
      </c>
      <c r="F15" s="162">
        <v>194760</v>
      </c>
      <c r="G15" s="163">
        <v>277670</v>
      </c>
      <c r="H15" s="164">
        <v>242379</v>
      </c>
      <c r="I15" s="163">
        <v>231928</v>
      </c>
      <c r="J15" s="163">
        <v>242398</v>
      </c>
      <c r="K15" s="164">
        <v>214814.514</v>
      </c>
    </row>
    <row r="16" spans="1:27" s="31" customFormat="1" ht="12.75" customHeight="1" x14ac:dyDescent="0.25">
      <c r="A16" s="24"/>
      <c r="B16" s="130" t="s">
        <v>104</v>
      </c>
      <c r="C16" s="150">
        <f>SUM(C17:C23)</f>
        <v>90906</v>
      </c>
      <c r="D16" s="150">
        <f t="shared" ref="D16:K16" si="2">SUM(D17:D23)</f>
        <v>30007</v>
      </c>
      <c r="E16" s="150">
        <f t="shared" si="2"/>
        <v>114073</v>
      </c>
      <c r="F16" s="151">
        <f t="shared" si="2"/>
        <v>65420</v>
      </c>
      <c r="G16" s="150">
        <f t="shared" si="2"/>
        <v>29362</v>
      </c>
      <c r="H16" s="152">
        <f t="shared" si="2"/>
        <v>40722</v>
      </c>
      <c r="I16" s="150">
        <f t="shared" si="2"/>
        <v>40395</v>
      </c>
      <c r="J16" s="150">
        <f t="shared" si="2"/>
        <v>30548</v>
      </c>
      <c r="K16" s="150">
        <f t="shared" si="2"/>
        <v>32167.145999999997</v>
      </c>
    </row>
    <row r="17" spans="1:11" s="18" customFormat="1" ht="12.75" customHeight="1" x14ac:dyDescent="0.2">
      <c r="A17" s="70"/>
      <c r="B17" s="114" t="s">
        <v>105</v>
      </c>
      <c r="C17" s="155">
        <v>68880</v>
      </c>
      <c r="D17" s="156">
        <v>2458</v>
      </c>
      <c r="E17" s="156">
        <v>79821</v>
      </c>
      <c r="F17" s="155">
        <v>52147</v>
      </c>
      <c r="G17" s="156">
        <v>21695</v>
      </c>
      <c r="H17" s="157">
        <v>32393</v>
      </c>
      <c r="I17" s="156">
        <v>25707</v>
      </c>
      <c r="J17" s="156">
        <v>29218</v>
      </c>
      <c r="K17" s="157">
        <v>30766.553999999996</v>
      </c>
    </row>
    <row r="18" spans="1:11" s="18" customFormat="1" ht="12.75" customHeight="1" x14ac:dyDescent="0.2">
      <c r="A18" s="70"/>
      <c r="B18" s="114" t="s">
        <v>108</v>
      </c>
      <c r="C18" s="159">
        <v>10851</v>
      </c>
      <c r="D18" s="160">
        <v>20208</v>
      </c>
      <c r="E18" s="160">
        <v>21813</v>
      </c>
      <c r="F18" s="159">
        <v>9805</v>
      </c>
      <c r="G18" s="160">
        <v>7667</v>
      </c>
      <c r="H18" s="161">
        <v>8329</v>
      </c>
      <c r="I18" s="160">
        <v>14688</v>
      </c>
      <c r="J18" s="160">
        <v>1330</v>
      </c>
      <c r="K18" s="161">
        <v>1399.788</v>
      </c>
    </row>
    <row r="19" spans="1:11" s="18" customFormat="1" ht="12.75" customHeight="1" x14ac:dyDescent="0.2">
      <c r="A19" s="70"/>
      <c r="B19" s="114" t="s">
        <v>111</v>
      </c>
      <c r="C19" s="159">
        <v>0</v>
      </c>
      <c r="D19" s="160">
        <v>0</v>
      </c>
      <c r="E19" s="160">
        <v>0</v>
      </c>
      <c r="F19" s="159">
        <v>0</v>
      </c>
      <c r="G19" s="160">
        <v>0</v>
      </c>
      <c r="H19" s="161">
        <v>0</v>
      </c>
      <c r="I19" s="160">
        <v>0</v>
      </c>
      <c r="J19" s="160">
        <v>0</v>
      </c>
      <c r="K19" s="161">
        <v>0</v>
      </c>
    </row>
    <row r="20" spans="1:11" s="18" customFormat="1" ht="12.75" customHeight="1" x14ac:dyDescent="0.2">
      <c r="A20" s="70"/>
      <c r="B20" s="114" t="s">
        <v>112</v>
      </c>
      <c r="C20" s="159">
        <v>0</v>
      </c>
      <c r="D20" s="160">
        <v>0</v>
      </c>
      <c r="E20" s="160">
        <v>0</v>
      </c>
      <c r="F20" s="159">
        <v>0</v>
      </c>
      <c r="G20" s="160">
        <v>0</v>
      </c>
      <c r="H20" s="161">
        <v>0</v>
      </c>
      <c r="I20" s="160">
        <v>0</v>
      </c>
      <c r="J20" s="160">
        <v>0</v>
      </c>
      <c r="K20" s="161">
        <v>0</v>
      </c>
    </row>
    <row r="21" spans="1:11" s="18" customFormat="1" ht="12.75" customHeight="1" x14ac:dyDescent="0.2">
      <c r="A21" s="70"/>
      <c r="B21" s="114" t="s">
        <v>113</v>
      </c>
      <c r="C21" s="159">
        <v>8905</v>
      </c>
      <c r="D21" s="160">
        <v>7125</v>
      </c>
      <c r="E21" s="160">
        <v>10606</v>
      </c>
      <c r="F21" s="159">
        <v>1440</v>
      </c>
      <c r="G21" s="160">
        <v>0</v>
      </c>
      <c r="H21" s="161">
        <v>0</v>
      </c>
      <c r="I21" s="160">
        <v>0</v>
      </c>
      <c r="J21" s="160">
        <v>0</v>
      </c>
      <c r="K21" s="161">
        <v>0.31999999999993634</v>
      </c>
    </row>
    <row r="22" spans="1:11" s="18" customFormat="1" ht="12.75" customHeight="1" x14ac:dyDescent="0.2">
      <c r="A22" s="70"/>
      <c r="B22" s="114" t="s">
        <v>37</v>
      </c>
      <c r="C22" s="159">
        <v>2118</v>
      </c>
      <c r="D22" s="160">
        <v>216</v>
      </c>
      <c r="E22" s="160">
        <v>1833</v>
      </c>
      <c r="F22" s="159">
        <v>2028</v>
      </c>
      <c r="G22" s="160">
        <v>0</v>
      </c>
      <c r="H22" s="161">
        <v>0</v>
      </c>
      <c r="I22" s="160">
        <v>0</v>
      </c>
      <c r="J22" s="160">
        <v>0</v>
      </c>
      <c r="K22" s="161">
        <v>0.4839999999999236</v>
      </c>
    </row>
    <row r="23" spans="1:11" s="18" customFormat="1" ht="12.75" customHeight="1" x14ac:dyDescent="0.25">
      <c r="A23" s="64"/>
      <c r="B23" s="114" t="s">
        <v>114</v>
      </c>
      <c r="C23" s="162">
        <v>152</v>
      </c>
      <c r="D23" s="163">
        <v>0</v>
      </c>
      <c r="E23" s="163">
        <v>0</v>
      </c>
      <c r="F23" s="162">
        <v>0</v>
      </c>
      <c r="G23" s="163">
        <v>0</v>
      </c>
      <c r="H23" s="164">
        <v>0</v>
      </c>
      <c r="I23" s="163">
        <v>0</v>
      </c>
      <c r="J23" s="163">
        <v>0</v>
      </c>
      <c r="K23" s="164">
        <v>0</v>
      </c>
    </row>
    <row r="24" spans="1:11" s="18" customFormat="1" ht="12.75" customHeight="1" x14ac:dyDescent="0.2">
      <c r="A24" s="70"/>
      <c r="B24" s="130" t="s">
        <v>115</v>
      </c>
      <c r="C24" s="150">
        <v>69</v>
      </c>
      <c r="D24" s="150">
        <v>173</v>
      </c>
      <c r="E24" s="150">
        <v>3</v>
      </c>
      <c r="F24" s="151">
        <v>0</v>
      </c>
      <c r="G24" s="150">
        <v>0</v>
      </c>
      <c r="H24" s="152">
        <v>926</v>
      </c>
      <c r="I24" s="150">
        <v>0</v>
      </c>
      <c r="J24" s="150">
        <v>0</v>
      </c>
      <c r="K24" s="150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423356</v>
      </c>
      <c r="D26" s="103">
        <f t="shared" ref="D26:K26" si="3">+D4+D8+D16+D24</f>
        <v>556198</v>
      </c>
      <c r="E26" s="103">
        <f t="shared" si="3"/>
        <v>595490</v>
      </c>
      <c r="F26" s="104">
        <f t="shared" si="3"/>
        <v>673294</v>
      </c>
      <c r="G26" s="103">
        <f t="shared" si="3"/>
        <v>687332</v>
      </c>
      <c r="H26" s="105">
        <f t="shared" si="3"/>
        <v>671520</v>
      </c>
      <c r="I26" s="103">
        <f t="shared" si="3"/>
        <v>669270</v>
      </c>
      <c r="J26" s="103">
        <f t="shared" si="3"/>
        <v>697016</v>
      </c>
      <c r="K26" s="103">
        <f t="shared" si="3"/>
        <v>713212.87400000007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53"/>
    <col min="27" max="16384" width="9.140625" style="108"/>
  </cols>
  <sheetData>
    <row r="1" spans="1:27" s="6" customFormat="1" ht="15.75" customHeight="1" x14ac:dyDescent="0.2">
      <c r="A1" s="1" t="s">
        <v>174</v>
      </c>
      <c r="B1" s="2"/>
      <c r="C1" s="4"/>
      <c r="D1" s="4"/>
      <c r="E1" s="4"/>
      <c r="F1" s="4"/>
      <c r="G1" s="4"/>
      <c r="H1" s="4"/>
      <c r="I1" s="4"/>
      <c r="J1" s="4"/>
      <c r="K1" s="4"/>
      <c r="Z1" s="153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48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49" t="s">
        <v>117</v>
      </c>
    </row>
    <row r="4" spans="1:27" s="18" customFormat="1" ht="12.75" customHeight="1" x14ac:dyDescent="0.2">
      <c r="A4" s="70"/>
      <c r="B4" s="171" t="s">
        <v>146</v>
      </c>
      <c r="C4" s="160">
        <v>7281</v>
      </c>
      <c r="D4" s="160">
        <v>6288</v>
      </c>
      <c r="E4" s="160">
        <v>6278</v>
      </c>
      <c r="F4" s="155">
        <v>6570</v>
      </c>
      <c r="G4" s="156">
        <v>6570</v>
      </c>
      <c r="H4" s="157">
        <v>7192</v>
      </c>
      <c r="I4" s="160">
        <v>7178</v>
      </c>
      <c r="J4" s="160">
        <v>8634</v>
      </c>
      <c r="K4" s="160">
        <v>9091.601999999999</v>
      </c>
      <c r="Z4" s="148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147</v>
      </c>
      <c r="C5" s="160">
        <v>18588</v>
      </c>
      <c r="D5" s="160">
        <v>32526</v>
      </c>
      <c r="E5" s="160">
        <v>27634</v>
      </c>
      <c r="F5" s="159">
        <v>29218</v>
      </c>
      <c r="G5" s="160">
        <v>28954</v>
      </c>
      <c r="H5" s="161">
        <v>27891</v>
      </c>
      <c r="I5" s="160">
        <v>28033</v>
      </c>
      <c r="J5" s="160">
        <v>28394</v>
      </c>
      <c r="K5" s="160">
        <v>30277.883999999998</v>
      </c>
      <c r="Z5" s="148">
        <f t="shared" si="0"/>
        <v>1</v>
      </c>
      <c r="AA5" s="41">
        <v>3</v>
      </c>
    </row>
    <row r="6" spans="1:27" s="18" customFormat="1" ht="12.75" customHeight="1" x14ac:dyDescent="0.2">
      <c r="A6" s="70"/>
      <c r="B6" s="171" t="s">
        <v>148</v>
      </c>
      <c r="C6" s="160">
        <v>64015</v>
      </c>
      <c r="D6" s="160">
        <v>74870</v>
      </c>
      <c r="E6" s="160">
        <v>79628</v>
      </c>
      <c r="F6" s="159">
        <v>54808</v>
      </c>
      <c r="G6" s="160">
        <v>67023</v>
      </c>
      <c r="H6" s="161">
        <v>85808</v>
      </c>
      <c r="I6" s="160">
        <v>69971</v>
      </c>
      <c r="J6" s="160">
        <v>65836</v>
      </c>
      <c r="K6" s="160">
        <v>80313.30799999999</v>
      </c>
      <c r="Z6" s="148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149</v>
      </c>
      <c r="C7" s="160">
        <v>20907</v>
      </c>
      <c r="D7" s="160">
        <v>22257</v>
      </c>
      <c r="E7" s="160">
        <v>24531</v>
      </c>
      <c r="F7" s="159">
        <v>31311</v>
      </c>
      <c r="G7" s="160">
        <v>30562</v>
      </c>
      <c r="H7" s="161">
        <v>28110</v>
      </c>
      <c r="I7" s="160">
        <v>29120</v>
      </c>
      <c r="J7" s="160">
        <v>30871</v>
      </c>
      <c r="K7" s="160">
        <v>32444.913</v>
      </c>
      <c r="Z7" s="148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150</v>
      </c>
      <c r="C8" s="160">
        <v>5788</v>
      </c>
      <c r="D8" s="160">
        <v>6909</v>
      </c>
      <c r="E8" s="160">
        <v>8224</v>
      </c>
      <c r="F8" s="159">
        <v>6207</v>
      </c>
      <c r="G8" s="160">
        <v>6207</v>
      </c>
      <c r="H8" s="161">
        <v>4204</v>
      </c>
      <c r="I8" s="160">
        <v>5112</v>
      </c>
      <c r="J8" s="160">
        <v>5105</v>
      </c>
      <c r="K8" s="160">
        <v>5375.5649999999996</v>
      </c>
      <c r="Z8" s="148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60"/>
      <c r="D9" s="160"/>
      <c r="E9" s="160"/>
      <c r="F9" s="159"/>
      <c r="G9" s="160"/>
      <c r="H9" s="161"/>
      <c r="I9" s="160"/>
      <c r="J9" s="160"/>
      <c r="K9" s="160"/>
      <c r="Z9" s="148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60"/>
      <c r="D10" s="160"/>
      <c r="E10" s="160"/>
      <c r="F10" s="159"/>
      <c r="G10" s="160"/>
      <c r="H10" s="161"/>
      <c r="I10" s="160"/>
      <c r="J10" s="160"/>
      <c r="K10" s="160"/>
      <c r="Z10" s="148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60"/>
      <c r="D11" s="160"/>
      <c r="E11" s="160"/>
      <c r="F11" s="159"/>
      <c r="G11" s="160"/>
      <c r="H11" s="161"/>
      <c r="I11" s="160"/>
      <c r="J11" s="160"/>
      <c r="K11" s="160"/>
      <c r="Z11" s="148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60"/>
      <c r="D12" s="160"/>
      <c r="E12" s="160"/>
      <c r="F12" s="159"/>
      <c r="G12" s="160"/>
      <c r="H12" s="161"/>
      <c r="I12" s="160"/>
      <c r="J12" s="160"/>
      <c r="K12" s="160"/>
      <c r="Z12" s="148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60"/>
      <c r="D13" s="160"/>
      <c r="E13" s="160"/>
      <c r="F13" s="159"/>
      <c r="G13" s="160"/>
      <c r="H13" s="161"/>
      <c r="I13" s="160"/>
      <c r="J13" s="160"/>
      <c r="K13" s="160"/>
      <c r="Z13" s="148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60"/>
      <c r="D14" s="160"/>
      <c r="E14" s="160"/>
      <c r="F14" s="159"/>
      <c r="G14" s="160"/>
      <c r="H14" s="161"/>
      <c r="I14" s="160"/>
      <c r="J14" s="160"/>
      <c r="K14" s="160"/>
      <c r="Z14" s="148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60"/>
      <c r="D15" s="160"/>
      <c r="E15" s="160"/>
      <c r="F15" s="159"/>
      <c r="G15" s="160"/>
      <c r="H15" s="161"/>
      <c r="I15" s="160"/>
      <c r="J15" s="160"/>
      <c r="K15" s="160"/>
      <c r="Z15" s="148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60"/>
      <c r="D16" s="160"/>
      <c r="E16" s="160"/>
      <c r="F16" s="159"/>
      <c r="G16" s="160"/>
      <c r="H16" s="161"/>
      <c r="I16" s="160"/>
      <c r="J16" s="160"/>
      <c r="K16" s="160"/>
      <c r="Z16" s="148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60"/>
      <c r="D17" s="160"/>
      <c r="E17" s="160"/>
      <c r="F17" s="159"/>
      <c r="G17" s="160"/>
      <c r="H17" s="161"/>
      <c r="I17" s="160"/>
      <c r="J17" s="160"/>
      <c r="K17" s="160"/>
      <c r="Z17" s="148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60"/>
      <c r="D18" s="160"/>
      <c r="E18" s="160"/>
      <c r="F18" s="159"/>
      <c r="G18" s="160"/>
      <c r="H18" s="161"/>
      <c r="I18" s="160"/>
      <c r="J18" s="160"/>
      <c r="K18" s="160"/>
      <c r="Z18" s="148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116579</v>
      </c>
      <c r="D19" s="103">
        <f t="shared" ref="D19:K19" si="1">SUM(D4:D18)</f>
        <v>142850</v>
      </c>
      <c r="E19" s="103">
        <f t="shared" si="1"/>
        <v>146295</v>
      </c>
      <c r="F19" s="104">
        <f t="shared" si="1"/>
        <v>128114</v>
      </c>
      <c r="G19" s="103">
        <f t="shared" si="1"/>
        <v>139316</v>
      </c>
      <c r="H19" s="105">
        <f t="shared" si="1"/>
        <v>153205</v>
      </c>
      <c r="I19" s="103">
        <f t="shared" si="1"/>
        <v>139414</v>
      </c>
      <c r="J19" s="103">
        <f t="shared" si="1"/>
        <v>138840</v>
      </c>
      <c r="K19" s="103">
        <f t="shared" si="1"/>
        <v>157503.272</v>
      </c>
      <c r="Z19" s="148">
        <f t="shared" si="0"/>
        <v>1</v>
      </c>
    </row>
    <row r="20" spans="1:26" s="18" customFormat="1" hidden="1" x14ac:dyDescent="0.25">
      <c r="A20" s="172"/>
      <c r="Z20" s="148">
        <f t="shared" si="0"/>
        <v>0</v>
      </c>
    </row>
    <row r="21" spans="1:26" s="18" customFormat="1" x14ac:dyDescent="0.2">
      <c r="Z21" s="148"/>
    </row>
    <row r="22" spans="1:26" s="18" customFormat="1" x14ac:dyDescent="0.2">
      <c r="Z22" s="148"/>
    </row>
    <row r="23" spans="1:26" s="18" customFormat="1" x14ac:dyDescent="0.2">
      <c r="Z23" s="148"/>
    </row>
    <row r="24" spans="1:26" s="18" customFormat="1" x14ac:dyDescent="0.2">
      <c r="Z24" s="148"/>
    </row>
    <row r="25" spans="1:26" s="18" customFormat="1" x14ac:dyDescent="0.2">
      <c r="Z25" s="148"/>
    </row>
    <row r="26" spans="1:26" s="18" customFormat="1" x14ac:dyDescent="0.2">
      <c r="Z26" s="148"/>
    </row>
    <row r="27" spans="1:26" s="18" customFormat="1" x14ac:dyDescent="0.2">
      <c r="Z27" s="148"/>
    </row>
    <row r="28" spans="1:26" s="18" customFormat="1" x14ac:dyDescent="0.2">
      <c r="Z28" s="148"/>
    </row>
    <row r="29" spans="1:26" s="18" customFormat="1" x14ac:dyDescent="0.2">
      <c r="Z29" s="148"/>
    </row>
    <row r="30" spans="1:26" s="18" customFormat="1" x14ac:dyDescent="0.2">
      <c r="Z30" s="148"/>
    </row>
    <row r="31" spans="1:26" s="18" customFormat="1" x14ac:dyDescent="0.2">
      <c r="Z31" s="148"/>
    </row>
    <row r="32" spans="1:26" s="18" customFormat="1" x14ac:dyDescent="0.2">
      <c r="Z32" s="148"/>
    </row>
    <row r="33" spans="26:26" s="18" customFormat="1" x14ac:dyDescent="0.2">
      <c r="Z33" s="148"/>
    </row>
    <row r="34" spans="26:26" s="18" customFormat="1" x14ac:dyDescent="0.2">
      <c r="Z34" s="148"/>
    </row>
    <row r="35" spans="26:26" s="18" customFormat="1" x14ac:dyDescent="0.2">
      <c r="Z35" s="148"/>
    </row>
    <row r="36" spans="26:26" s="18" customFormat="1" x14ac:dyDescent="0.2">
      <c r="Z36" s="148"/>
    </row>
    <row r="37" spans="26:26" s="18" customFormat="1" x14ac:dyDescent="0.2">
      <c r="Z37" s="148"/>
    </row>
    <row r="38" spans="26:26" s="18" customFormat="1" x14ac:dyDescent="0.2">
      <c r="Z38" s="148"/>
    </row>
    <row r="39" spans="26:26" s="18" customFormat="1" x14ac:dyDescent="0.2">
      <c r="Z39" s="148"/>
    </row>
    <row r="40" spans="26:26" s="18" customFormat="1" x14ac:dyDescent="0.2">
      <c r="Z40" s="148"/>
    </row>
    <row r="41" spans="26:26" s="18" customFormat="1" x14ac:dyDescent="0.2">
      <c r="Z41" s="148"/>
    </row>
    <row r="42" spans="26:26" s="18" customFormat="1" x14ac:dyDescent="0.2">
      <c r="Z42" s="148"/>
    </row>
    <row r="43" spans="26:26" s="18" customFormat="1" x14ac:dyDescent="0.2">
      <c r="Z43" s="148"/>
    </row>
    <row r="44" spans="26:26" s="18" customFormat="1" x14ac:dyDescent="0.2">
      <c r="Z44" s="148"/>
    </row>
    <row r="45" spans="26:26" s="18" customFormat="1" x14ac:dyDescent="0.2">
      <c r="Z45" s="148"/>
    </row>
    <row r="46" spans="26:26" s="18" customFormat="1" x14ac:dyDescent="0.2">
      <c r="Z46" s="148"/>
    </row>
    <row r="47" spans="26:26" s="18" customFormat="1" x14ac:dyDescent="0.2">
      <c r="Z47" s="148"/>
    </row>
    <row r="48" spans="26:26" s="18" customFormat="1" x14ac:dyDescent="0.2">
      <c r="Z48" s="148"/>
    </row>
    <row r="49" spans="26:26" s="18" customFormat="1" x14ac:dyDescent="0.2">
      <c r="Z49" s="148"/>
    </row>
    <row r="50" spans="26:26" s="18" customFormat="1" x14ac:dyDescent="0.2">
      <c r="Z50" s="148"/>
    </row>
    <row r="51" spans="26:26" s="18" customFormat="1" x14ac:dyDescent="0.2">
      <c r="Z51" s="148"/>
    </row>
    <row r="52" spans="26:26" s="18" customFormat="1" x14ac:dyDescent="0.2">
      <c r="Z52" s="148"/>
    </row>
    <row r="53" spans="26:26" s="18" customFormat="1" x14ac:dyDescent="0.2">
      <c r="Z53" s="148"/>
    </row>
    <row r="54" spans="26:26" s="18" customFormat="1" x14ac:dyDescent="0.2">
      <c r="Z54" s="148"/>
    </row>
    <row r="55" spans="26:26" s="18" customFormat="1" x14ac:dyDescent="0.2">
      <c r="Z55" s="148"/>
    </row>
    <row r="56" spans="26:26" s="18" customFormat="1" x14ac:dyDescent="0.2">
      <c r="Z56" s="148"/>
    </row>
    <row r="57" spans="26:26" s="18" customFormat="1" x14ac:dyDescent="0.2">
      <c r="Z57" s="148"/>
    </row>
    <row r="58" spans="26:26" s="18" customFormat="1" x14ac:dyDescent="0.2">
      <c r="Z58" s="148"/>
    </row>
    <row r="59" spans="26:26" s="18" customFormat="1" x14ac:dyDescent="0.2">
      <c r="Z59" s="148"/>
    </row>
    <row r="60" spans="26:26" s="18" customFormat="1" x14ac:dyDescent="0.2">
      <c r="Z60" s="148"/>
    </row>
    <row r="61" spans="26:26" s="18" customFormat="1" x14ac:dyDescent="0.2">
      <c r="Z61" s="148"/>
    </row>
    <row r="62" spans="26:26" s="18" customFormat="1" x14ac:dyDescent="0.2">
      <c r="Z62" s="148"/>
    </row>
    <row r="63" spans="26:26" s="18" customFormat="1" x14ac:dyDescent="0.2">
      <c r="Z63" s="148"/>
    </row>
    <row r="64" spans="26:26" s="18" customFormat="1" x14ac:dyDescent="0.2">
      <c r="Z64" s="148"/>
    </row>
    <row r="65" spans="26:26" s="18" customFormat="1" x14ac:dyDescent="0.2">
      <c r="Z65" s="148"/>
    </row>
    <row r="66" spans="26:26" s="18" customFormat="1" x14ac:dyDescent="0.2">
      <c r="Z66" s="148"/>
    </row>
    <row r="67" spans="26:26" s="18" customFormat="1" x14ac:dyDescent="0.2">
      <c r="Z67" s="148"/>
    </row>
    <row r="68" spans="26:26" s="18" customFormat="1" x14ac:dyDescent="0.2">
      <c r="Z68" s="148"/>
    </row>
    <row r="69" spans="26:26" s="18" customFormat="1" x14ac:dyDescent="0.2">
      <c r="Z69" s="148"/>
    </row>
    <row r="70" spans="26:26" s="18" customFormat="1" x14ac:dyDescent="0.2">
      <c r="Z70" s="148"/>
    </row>
    <row r="71" spans="26:26" s="18" customFormat="1" x14ac:dyDescent="0.2">
      <c r="Z71" s="148"/>
    </row>
    <row r="72" spans="26:26" s="18" customFormat="1" x14ac:dyDescent="0.2">
      <c r="Z72" s="148"/>
    </row>
    <row r="73" spans="26:26" s="18" customFormat="1" x14ac:dyDescent="0.2">
      <c r="Z73" s="148"/>
    </row>
    <row r="74" spans="26:26" s="18" customFormat="1" x14ac:dyDescent="0.2">
      <c r="Z74" s="148"/>
    </row>
    <row r="75" spans="26:26" s="18" customFormat="1" x14ac:dyDescent="0.2">
      <c r="Z75" s="148"/>
    </row>
    <row r="76" spans="26:26" s="18" customFormat="1" x14ac:dyDescent="0.2">
      <c r="Z76" s="148"/>
    </row>
    <row r="77" spans="26:26" s="18" customFormat="1" x14ac:dyDescent="0.2">
      <c r="Z77" s="148"/>
    </row>
    <row r="78" spans="26:26" s="18" customFormat="1" x14ac:dyDescent="0.2">
      <c r="Z78" s="148"/>
    </row>
    <row r="79" spans="26:26" s="18" customFormat="1" x14ac:dyDescent="0.2">
      <c r="Z79" s="148"/>
    </row>
    <row r="80" spans="26:26" s="18" customFormat="1" x14ac:dyDescent="0.2">
      <c r="Z80" s="148"/>
    </row>
    <row r="81" spans="26:26" s="18" customFormat="1" x14ac:dyDescent="0.2">
      <c r="Z81" s="148"/>
    </row>
    <row r="82" spans="26:26" s="18" customFormat="1" x14ac:dyDescent="0.2">
      <c r="Z82" s="148"/>
    </row>
    <row r="83" spans="26:26" s="18" customFormat="1" x14ac:dyDescent="0.2">
      <c r="Z83" s="148"/>
    </row>
    <row r="84" spans="26:26" s="18" customFormat="1" x14ac:dyDescent="0.2">
      <c r="Z84" s="148"/>
    </row>
    <row r="85" spans="26:26" s="18" customFormat="1" x14ac:dyDescent="0.2">
      <c r="Z85" s="148"/>
    </row>
    <row r="86" spans="26:26" s="18" customFormat="1" x14ac:dyDescent="0.2">
      <c r="Z86" s="148"/>
    </row>
    <row r="87" spans="26:26" s="18" customFormat="1" x14ac:dyDescent="0.2">
      <c r="Z87" s="148"/>
    </row>
    <row r="88" spans="26:26" s="18" customFormat="1" x14ac:dyDescent="0.2">
      <c r="Z88" s="148"/>
    </row>
    <row r="89" spans="26:26" s="18" customFormat="1" x14ac:dyDescent="0.2">
      <c r="Z89" s="148"/>
    </row>
    <row r="90" spans="26:26" s="18" customFormat="1" x14ac:dyDescent="0.2">
      <c r="Z90" s="148"/>
    </row>
    <row r="91" spans="26:26" s="18" customFormat="1" x14ac:dyDescent="0.2">
      <c r="Z91" s="148"/>
    </row>
    <row r="92" spans="26:26" s="18" customFormat="1" x14ac:dyDescent="0.2">
      <c r="Z92" s="148"/>
    </row>
    <row r="93" spans="26:26" s="18" customFormat="1" x14ac:dyDescent="0.2">
      <c r="Z93" s="148"/>
    </row>
    <row r="94" spans="26:26" s="18" customFormat="1" x14ac:dyDescent="0.2">
      <c r="Z94" s="148"/>
    </row>
    <row r="95" spans="26:26" s="18" customFormat="1" x14ac:dyDescent="0.2">
      <c r="Z95" s="148"/>
    </row>
    <row r="96" spans="26:26" s="18" customFormat="1" x14ac:dyDescent="0.2">
      <c r="Z96" s="148"/>
    </row>
    <row r="97" spans="26:26" s="18" customFormat="1" x14ac:dyDescent="0.2">
      <c r="Z97" s="148"/>
    </row>
    <row r="98" spans="26:26" s="18" customFormat="1" x14ac:dyDescent="0.2">
      <c r="Z98" s="148"/>
    </row>
    <row r="99" spans="26:26" s="18" customFormat="1" x14ac:dyDescent="0.2">
      <c r="Z99" s="148"/>
    </row>
    <row r="100" spans="26:26" s="18" customFormat="1" x14ac:dyDescent="0.2">
      <c r="Z100" s="148"/>
    </row>
    <row r="101" spans="26:26" s="18" customFormat="1" x14ac:dyDescent="0.2">
      <c r="Z101" s="148"/>
    </row>
    <row r="102" spans="26:26" s="18" customFormat="1" x14ac:dyDescent="0.2">
      <c r="Z102" s="148"/>
    </row>
    <row r="103" spans="26:26" s="18" customFormat="1" x14ac:dyDescent="0.2">
      <c r="Z103" s="148"/>
    </row>
    <row r="104" spans="26:26" s="18" customFormat="1" x14ac:dyDescent="0.2">
      <c r="Z104" s="148"/>
    </row>
    <row r="105" spans="26:26" s="18" customFormat="1" x14ac:dyDescent="0.2">
      <c r="Z105" s="148"/>
    </row>
    <row r="106" spans="26:26" s="18" customFormat="1" x14ac:dyDescent="0.2">
      <c r="Z106" s="148"/>
    </row>
    <row r="107" spans="26:26" s="18" customFormat="1" x14ac:dyDescent="0.2">
      <c r="Z107" s="148"/>
    </row>
    <row r="108" spans="26:26" s="18" customFormat="1" x14ac:dyDescent="0.2">
      <c r="Z108" s="148"/>
    </row>
    <row r="109" spans="26:26" s="18" customFormat="1" x14ac:dyDescent="0.2">
      <c r="Z109" s="148"/>
    </row>
    <row r="110" spans="26:26" s="18" customFormat="1" x14ac:dyDescent="0.2">
      <c r="Z110" s="148"/>
    </row>
    <row r="111" spans="26:26" s="18" customFormat="1" x14ac:dyDescent="0.2">
      <c r="Z111" s="148"/>
    </row>
    <row r="112" spans="26:26" s="18" customFormat="1" x14ac:dyDescent="0.2">
      <c r="Z112" s="148"/>
    </row>
    <row r="113" spans="26:26" s="18" customFormat="1" x14ac:dyDescent="0.2">
      <c r="Z113" s="148"/>
    </row>
    <row r="114" spans="26:26" s="18" customFormat="1" x14ac:dyDescent="0.2">
      <c r="Z114" s="148"/>
    </row>
    <row r="115" spans="26:26" s="18" customFormat="1" x14ac:dyDescent="0.2">
      <c r="Z115" s="148"/>
    </row>
    <row r="116" spans="26:26" s="18" customFormat="1" x14ac:dyDescent="0.2">
      <c r="Z116" s="148"/>
    </row>
    <row r="117" spans="26:26" s="18" customFormat="1" x14ac:dyDescent="0.2">
      <c r="Z117" s="148"/>
    </row>
    <row r="118" spans="26:26" s="18" customFormat="1" x14ac:dyDescent="0.2">
      <c r="Z118" s="148"/>
    </row>
    <row r="119" spans="26:26" s="18" customFormat="1" x14ac:dyDescent="0.2">
      <c r="Z119" s="148"/>
    </row>
    <row r="120" spans="26:26" s="18" customFormat="1" x14ac:dyDescent="0.2">
      <c r="Z120" s="148"/>
    </row>
    <row r="121" spans="26:26" s="18" customFormat="1" x14ac:dyDescent="0.2">
      <c r="Z121" s="148"/>
    </row>
    <row r="122" spans="26:26" s="18" customFormat="1" x14ac:dyDescent="0.2">
      <c r="Z122" s="148"/>
    </row>
    <row r="123" spans="26:26" s="18" customFormat="1" x14ac:dyDescent="0.2">
      <c r="Z123" s="148"/>
    </row>
    <row r="124" spans="26:26" s="18" customFormat="1" x14ac:dyDescent="0.2">
      <c r="Z124" s="148"/>
    </row>
    <row r="125" spans="26:26" s="18" customFormat="1" x14ac:dyDescent="0.2">
      <c r="Z125" s="148"/>
    </row>
    <row r="126" spans="26:26" s="18" customFormat="1" x14ac:dyDescent="0.2">
      <c r="Z126" s="148"/>
    </row>
    <row r="127" spans="26:26" s="18" customFormat="1" x14ac:dyDescent="0.2">
      <c r="Z127" s="148"/>
    </row>
    <row r="128" spans="26:26" s="18" customFormat="1" x14ac:dyDescent="0.2">
      <c r="Z128" s="148"/>
    </row>
    <row r="129" spans="26:26" s="18" customFormat="1" x14ac:dyDescent="0.2">
      <c r="Z129" s="148"/>
    </row>
    <row r="130" spans="26:26" s="18" customFormat="1" x14ac:dyDescent="0.2">
      <c r="Z130" s="148"/>
    </row>
    <row r="131" spans="26:26" s="18" customFormat="1" x14ac:dyDescent="0.2">
      <c r="Z131" s="148"/>
    </row>
    <row r="132" spans="26:26" s="18" customFormat="1" x14ac:dyDescent="0.2">
      <c r="Z132" s="148"/>
    </row>
    <row r="133" spans="26:26" s="18" customFormat="1" x14ac:dyDescent="0.2">
      <c r="Z133" s="148"/>
    </row>
    <row r="134" spans="26:26" s="18" customFormat="1" x14ac:dyDescent="0.2">
      <c r="Z134" s="148"/>
    </row>
    <row r="135" spans="26:26" s="18" customFormat="1" x14ac:dyDescent="0.2">
      <c r="Z135" s="148"/>
    </row>
    <row r="136" spans="26:26" s="18" customFormat="1" x14ac:dyDescent="0.2">
      <c r="Z136" s="148"/>
    </row>
    <row r="137" spans="26:26" s="18" customFormat="1" x14ac:dyDescent="0.2">
      <c r="Z137" s="148"/>
    </row>
    <row r="138" spans="26:26" s="18" customFormat="1" x14ac:dyDescent="0.2">
      <c r="Z138" s="148"/>
    </row>
    <row r="139" spans="26:26" s="18" customFormat="1" x14ac:dyDescent="0.2">
      <c r="Z139" s="148"/>
    </row>
    <row r="140" spans="26:26" s="18" customFormat="1" x14ac:dyDescent="0.2">
      <c r="Z140" s="148"/>
    </row>
    <row r="141" spans="26:26" s="18" customFormat="1" x14ac:dyDescent="0.2">
      <c r="Z141" s="148"/>
    </row>
    <row r="142" spans="26:26" s="18" customFormat="1" x14ac:dyDescent="0.2">
      <c r="Z142" s="148"/>
    </row>
    <row r="143" spans="26:26" s="18" customFormat="1" x14ac:dyDescent="0.2">
      <c r="Z143" s="148"/>
    </row>
    <row r="144" spans="26:26" s="18" customFormat="1" x14ac:dyDescent="0.2">
      <c r="Z144" s="148"/>
    </row>
    <row r="145" spans="26:26" s="18" customFormat="1" x14ac:dyDescent="0.2">
      <c r="Z145" s="148"/>
    </row>
    <row r="146" spans="26:26" s="18" customFormat="1" x14ac:dyDescent="0.2">
      <c r="Z146" s="148"/>
    </row>
    <row r="147" spans="26:26" s="18" customFormat="1" x14ac:dyDescent="0.2">
      <c r="Z147" s="148"/>
    </row>
    <row r="148" spans="26:26" s="18" customFormat="1" x14ac:dyDescent="0.2">
      <c r="Z148" s="148"/>
    </row>
    <row r="149" spans="26:26" s="18" customFormat="1" x14ac:dyDescent="0.2">
      <c r="Z149" s="148"/>
    </row>
    <row r="150" spans="26:26" s="18" customFormat="1" x14ac:dyDescent="0.2">
      <c r="Z150" s="148"/>
    </row>
    <row r="151" spans="26:26" s="18" customFormat="1" x14ac:dyDescent="0.2">
      <c r="Z151" s="148"/>
    </row>
    <row r="152" spans="26:26" s="18" customFormat="1" x14ac:dyDescent="0.2">
      <c r="Z152" s="148"/>
    </row>
    <row r="153" spans="26:26" s="18" customFormat="1" x14ac:dyDescent="0.2">
      <c r="Z153" s="148"/>
    </row>
    <row r="154" spans="26:26" s="18" customFormat="1" x14ac:dyDescent="0.2">
      <c r="Z154" s="148"/>
    </row>
    <row r="155" spans="26:26" s="18" customFormat="1" x14ac:dyDescent="0.2">
      <c r="Z155" s="148"/>
    </row>
    <row r="156" spans="26:26" s="18" customFormat="1" x14ac:dyDescent="0.2">
      <c r="Z156" s="148"/>
    </row>
    <row r="157" spans="26:26" s="18" customFormat="1" x14ac:dyDescent="0.2">
      <c r="Z157" s="148"/>
    </row>
    <row r="158" spans="26:26" s="18" customFormat="1" x14ac:dyDescent="0.2">
      <c r="Z158" s="148"/>
    </row>
    <row r="159" spans="26:26" s="18" customFormat="1" x14ac:dyDescent="0.2">
      <c r="Z159" s="148"/>
    </row>
    <row r="160" spans="26:26" s="18" customFormat="1" x14ac:dyDescent="0.2">
      <c r="Z160" s="148"/>
    </row>
    <row r="161" spans="26:26" s="18" customFormat="1" x14ac:dyDescent="0.2">
      <c r="Z161" s="148"/>
    </row>
    <row r="162" spans="26:26" s="18" customFormat="1" x14ac:dyDescent="0.2">
      <c r="Z162" s="148"/>
    </row>
    <row r="163" spans="26:26" s="18" customFormat="1" x14ac:dyDescent="0.2">
      <c r="Z163" s="148"/>
    </row>
    <row r="164" spans="26:26" s="18" customFormat="1" x14ac:dyDescent="0.2">
      <c r="Z164" s="148"/>
    </row>
    <row r="165" spans="26:26" s="18" customFormat="1" x14ac:dyDescent="0.2">
      <c r="Z165" s="148"/>
    </row>
    <row r="166" spans="26:26" s="18" customFormat="1" x14ac:dyDescent="0.2">
      <c r="Z166" s="148"/>
    </row>
    <row r="167" spans="26:26" s="18" customFormat="1" x14ac:dyDescent="0.2">
      <c r="Z167" s="148"/>
    </row>
    <row r="168" spans="26:26" s="18" customFormat="1" x14ac:dyDescent="0.2">
      <c r="Z168" s="148"/>
    </row>
    <row r="169" spans="26:26" s="18" customFormat="1" x14ac:dyDescent="0.2">
      <c r="Z169" s="148"/>
    </row>
    <row r="170" spans="26:26" s="18" customFormat="1" x14ac:dyDescent="0.2">
      <c r="Z170" s="148"/>
    </row>
    <row r="171" spans="26:26" s="18" customFormat="1" x14ac:dyDescent="0.2">
      <c r="Z171" s="148"/>
    </row>
    <row r="172" spans="26:26" s="18" customFormat="1" x14ac:dyDescent="0.2">
      <c r="Z172" s="148"/>
    </row>
    <row r="173" spans="26:26" s="18" customFormat="1" x14ac:dyDescent="0.2">
      <c r="Z173" s="148"/>
    </row>
    <row r="174" spans="26:26" s="18" customFormat="1" x14ac:dyDescent="0.2">
      <c r="Z174" s="148"/>
    </row>
    <row r="175" spans="26:26" s="18" customFormat="1" x14ac:dyDescent="0.2">
      <c r="Z175" s="148"/>
    </row>
    <row r="176" spans="26:26" s="18" customFormat="1" x14ac:dyDescent="0.2">
      <c r="Z176" s="148"/>
    </row>
    <row r="177" spans="26:26" s="18" customFormat="1" x14ac:dyDescent="0.2">
      <c r="Z177" s="148"/>
    </row>
    <row r="178" spans="26:26" s="18" customFormat="1" x14ac:dyDescent="0.2">
      <c r="Z178" s="148"/>
    </row>
    <row r="179" spans="26:26" s="18" customFormat="1" x14ac:dyDescent="0.2">
      <c r="Z179" s="148"/>
    </row>
    <row r="180" spans="26:26" s="18" customFormat="1" x14ac:dyDescent="0.2">
      <c r="Z180" s="148"/>
    </row>
    <row r="181" spans="26:26" s="18" customFormat="1" x14ac:dyDescent="0.2">
      <c r="Z181" s="148"/>
    </row>
    <row r="182" spans="26:26" s="18" customFormat="1" x14ac:dyDescent="0.2">
      <c r="Z182" s="148"/>
    </row>
    <row r="183" spans="26:26" s="18" customFormat="1" x14ac:dyDescent="0.2">
      <c r="Z183" s="148"/>
    </row>
    <row r="184" spans="26:26" s="18" customFormat="1" x14ac:dyDescent="0.2">
      <c r="Z184" s="148"/>
    </row>
    <row r="185" spans="26:26" s="18" customFormat="1" x14ac:dyDescent="0.2">
      <c r="Z185" s="148"/>
    </row>
    <row r="186" spans="26:26" s="18" customFormat="1" x14ac:dyDescent="0.2">
      <c r="Z186" s="148"/>
    </row>
    <row r="187" spans="26:26" s="18" customFormat="1" x14ac:dyDescent="0.2">
      <c r="Z187" s="148"/>
    </row>
    <row r="188" spans="26:26" s="18" customFormat="1" x14ac:dyDescent="0.2">
      <c r="Z188" s="148"/>
    </row>
    <row r="189" spans="26:26" s="18" customFormat="1" x14ac:dyDescent="0.2">
      <c r="Z189" s="148"/>
    </row>
    <row r="190" spans="26:26" s="18" customFormat="1" x14ac:dyDescent="0.2">
      <c r="Z190" s="148"/>
    </row>
    <row r="191" spans="26:26" s="18" customFormat="1" x14ac:dyDescent="0.2">
      <c r="Z191" s="148"/>
    </row>
    <row r="192" spans="26:26" s="18" customFormat="1" x14ac:dyDescent="0.2">
      <c r="Z192" s="148"/>
    </row>
    <row r="193" spans="26:26" s="18" customFormat="1" x14ac:dyDescent="0.2">
      <c r="Z193" s="148"/>
    </row>
    <row r="194" spans="26:26" s="18" customFormat="1" x14ac:dyDescent="0.2">
      <c r="Z194" s="148"/>
    </row>
    <row r="195" spans="26:26" s="18" customFormat="1" x14ac:dyDescent="0.2">
      <c r="Z195" s="148"/>
    </row>
    <row r="196" spans="26:26" s="18" customFormat="1" x14ac:dyDescent="0.2">
      <c r="Z196" s="148"/>
    </row>
    <row r="197" spans="26:26" s="18" customFormat="1" x14ac:dyDescent="0.2">
      <c r="Z197" s="148"/>
    </row>
    <row r="198" spans="26:26" s="18" customFormat="1" x14ac:dyDescent="0.2">
      <c r="Z198" s="148"/>
    </row>
    <row r="199" spans="26:26" s="18" customFormat="1" x14ac:dyDescent="0.2">
      <c r="Z199" s="148"/>
    </row>
    <row r="200" spans="26:26" s="18" customFormat="1" x14ac:dyDescent="0.2">
      <c r="Z200" s="148"/>
    </row>
    <row r="201" spans="26:26" s="18" customFormat="1" x14ac:dyDescent="0.2">
      <c r="Z201" s="148"/>
    </row>
    <row r="202" spans="26:26" s="18" customFormat="1" x14ac:dyDescent="0.2">
      <c r="Z202" s="148"/>
    </row>
    <row r="203" spans="26:26" s="18" customFormat="1" x14ac:dyDescent="0.2">
      <c r="Z203" s="148"/>
    </row>
    <row r="204" spans="26:26" s="18" customFormat="1" x14ac:dyDescent="0.2">
      <c r="Z204" s="148"/>
    </row>
    <row r="205" spans="26:26" s="18" customFormat="1" x14ac:dyDescent="0.2">
      <c r="Z205" s="148"/>
    </row>
    <row r="206" spans="26:26" s="18" customFormat="1" x14ac:dyDescent="0.2">
      <c r="Z206" s="148"/>
    </row>
    <row r="207" spans="26:26" s="18" customFormat="1" x14ac:dyDescent="0.2">
      <c r="Z207" s="148"/>
    </row>
    <row r="208" spans="26:26" s="18" customFormat="1" x14ac:dyDescent="0.2">
      <c r="Z208" s="148"/>
    </row>
    <row r="209" spans="26:26" s="18" customFormat="1" x14ac:dyDescent="0.2">
      <c r="Z209" s="148"/>
    </row>
    <row r="210" spans="26:26" s="18" customFormat="1" x14ac:dyDescent="0.2">
      <c r="Z210" s="148"/>
    </row>
    <row r="211" spans="26:26" s="18" customFormat="1" x14ac:dyDescent="0.2">
      <c r="Z211" s="148"/>
    </row>
    <row r="212" spans="26:26" s="18" customFormat="1" x14ac:dyDescent="0.2">
      <c r="Z212" s="148"/>
    </row>
    <row r="213" spans="26:26" s="18" customFormat="1" x14ac:dyDescent="0.2">
      <c r="Z213" s="148"/>
    </row>
    <row r="214" spans="26:26" s="18" customFormat="1" x14ac:dyDescent="0.2">
      <c r="Z214" s="148"/>
    </row>
    <row r="215" spans="26:26" s="18" customFormat="1" x14ac:dyDescent="0.2">
      <c r="Z215" s="148"/>
    </row>
    <row r="216" spans="26:26" s="18" customFormat="1" x14ac:dyDescent="0.2">
      <c r="Z216" s="148"/>
    </row>
    <row r="217" spans="26:26" s="18" customFormat="1" x14ac:dyDescent="0.2">
      <c r="Z217" s="148"/>
    </row>
    <row r="218" spans="26:26" s="18" customFormat="1" x14ac:dyDescent="0.2">
      <c r="Z218" s="148"/>
    </row>
    <row r="219" spans="26:26" s="18" customFormat="1" x14ac:dyDescent="0.2">
      <c r="Z219" s="148"/>
    </row>
    <row r="220" spans="26:26" s="18" customFormat="1" x14ac:dyDescent="0.2">
      <c r="Z220" s="148"/>
    </row>
    <row r="221" spans="26:26" s="18" customFormat="1" x14ac:dyDescent="0.2">
      <c r="Z221" s="148"/>
    </row>
    <row r="222" spans="26:26" s="18" customFormat="1" x14ac:dyDescent="0.2">
      <c r="Z222" s="148"/>
    </row>
    <row r="223" spans="26:26" s="18" customFormat="1" x14ac:dyDescent="0.2">
      <c r="Z223" s="148"/>
    </row>
    <row r="224" spans="26:26" s="18" customFormat="1" x14ac:dyDescent="0.2">
      <c r="Z224" s="148"/>
    </row>
    <row r="225" spans="26:26" s="18" customFormat="1" x14ac:dyDescent="0.2">
      <c r="Z225" s="148"/>
    </row>
    <row r="226" spans="26:26" s="18" customFormat="1" x14ac:dyDescent="0.2">
      <c r="Z226" s="148"/>
    </row>
    <row r="227" spans="26:26" s="18" customFormat="1" x14ac:dyDescent="0.2">
      <c r="Z227" s="148"/>
    </row>
    <row r="228" spans="26:26" s="18" customFormat="1" x14ac:dyDescent="0.2">
      <c r="Z228" s="148"/>
    </row>
    <row r="229" spans="26:26" s="18" customFormat="1" x14ac:dyDescent="0.2">
      <c r="Z229" s="148"/>
    </row>
    <row r="230" spans="26:26" s="18" customFormat="1" x14ac:dyDescent="0.2">
      <c r="Z230" s="148"/>
    </row>
    <row r="231" spans="26:26" s="18" customFormat="1" x14ac:dyDescent="0.2">
      <c r="Z231" s="153"/>
    </row>
    <row r="232" spans="26:26" s="18" customFormat="1" x14ac:dyDescent="0.2">
      <c r="Z232" s="153"/>
    </row>
    <row r="233" spans="26:26" s="18" customFormat="1" x14ac:dyDescent="0.2">
      <c r="Z233" s="153"/>
    </row>
    <row r="234" spans="26:26" s="18" customFormat="1" x14ac:dyDescent="0.2">
      <c r="Z234" s="153"/>
    </row>
    <row r="235" spans="26:26" s="18" customFormat="1" x14ac:dyDescent="0.2">
      <c r="Z235" s="153"/>
    </row>
    <row r="236" spans="26:26" s="18" customFormat="1" x14ac:dyDescent="0.2">
      <c r="Z236" s="153"/>
    </row>
    <row r="237" spans="26:26" s="18" customFormat="1" x14ac:dyDescent="0.2">
      <c r="Z237" s="153"/>
    </row>
    <row r="238" spans="26:26" s="18" customFormat="1" x14ac:dyDescent="0.2">
      <c r="Z238" s="153"/>
    </row>
    <row r="239" spans="26:26" s="18" customFormat="1" x14ac:dyDescent="0.2">
      <c r="Z239" s="153"/>
    </row>
    <row r="240" spans="26:26" s="18" customFormat="1" x14ac:dyDescent="0.2">
      <c r="Z240" s="153"/>
    </row>
    <row r="241" spans="26:26" s="18" customFormat="1" x14ac:dyDescent="0.2">
      <c r="Z241" s="153"/>
    </row>
    <row r="242" spans="26:26" s="18" customFormat="1" x14ac:dyDescent="0.2">
      <c r="Z242" s="153"/>
    </row>
    <row r="243" spans="26:26" s="18" customFormat="1" x14ac:dyDescent="0.2">
      <c r="Z243" s="153"/>
    </row>
    <row r="244" spans="26:26" s="18" customFormat="1" x14ac:dyDescent="0.2">
      <c r="Z244" s="153"/>
    </row>
    <row r="245" spans="26:26" s="18" customFormat="1" x14ac:dyDescent="0.2">
      <c r="Z245" s="153"/>
    </row>
    <row r="246" spans="26:26" s="18" customFormat="1" x14ac:dyDescent="0.2">
      <c r="Z246" s="153"/>
    </row>
    <row r="247" spans="26:26" s="18" customFormat="1" x14ac:dyDescent="0.2">
      <c r="Z247" s="153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175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50">
        <f>SUM(C5:C7)</f>
        <v>112286</v>
      </c>
      <c r="D4" s="150">
        <f t="shared" ref="D4:K4" si="0">SUM(D5:D7)</f>
        <v>137881</v>
      </c>
      <c r="E4" s="150">
        <f t="shared" si="0"/>
        <v>143794</v>
      </c>
      <c r="F4" s="151">
        <f t="shared" si="0"/>
        <v>125732</v>
      </c>
      <c r="G4" s="150">
        <f t="shared" si="0"/>
        <v>136242</v>
      </c>
      <c r="H4" s="152">
        <f t="shared" si="0"/>
        <v>145472</v>
      </c>
      <c r="I4" s="150">
        <f t="shared" si="0"/>
        <v>134863</v>
      </c>
      <c r="J4" s="150">
        <f t="shared" si="0"/>
        <v>136510</v>
      </c>
      <c r="K4" s="150">
        <f t="shared" si="0"/>
        <v>155049.78000000003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5">
        <v>73657</v>
      </c>
      <c r="D5" s="156">
        <v>91635</v>
      </c>
      <c r="E5" s="156">
        <v>101841</v>
      </c>
      <c r="F5" s="155">
        <v>99130</v>
      </c>
      <c r="G5" s="156">
        <v>101620</v>
      </c>
      <c r="H5" s="157">
        <v>107757</v>
      </c>
      <c r="I5" s="156">
        <v>104575</v>
      </c>
      <c r="J5" s="156">
        <v>116808</v>
      </c>
      <c r="K5" s="157">
        <v>124267.82400000001</v>
      </c>
      <c r="AA5" s="41">
        <v>3</v>
      </c>
    </row>
    <row r="6" spans="1:27" s="18" customFormat="1" ht="12.75" customHeight="1" x14ac:dyDescent="0.25">
      <c r="A6" s="64"/>
      <c r="B6" s="114" t="s">
        <v>45</v>
      </c>
      <c r="C6" s="159">
        <v>38413</v>
      </c>
      <c r="D6" s="160">
        <v>45872</v>
      </c>
      <c r="E6" s="160">
        <v>41946</v>
      </c>
      <c r="F6" s="159">
        <v>26602</v>
      </c>
      <c r="G6" s="160">
        <v>34622</v>
      </c>
      <c r="H6" s="161">
        <v>37715</v>
      </c>
      <c r="I6" s="160">
        <v>30288</v>
      </c>
      <c r="J6" s="160">
        <v>19702</v>
      </c>
      <c r="K6" s="161">
        <v>30781.956000000006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62">
        <v>216</v>
      </c>
      <c r="D7" s="163">
        <v>374</v>
      </c>
      <c r="E7" s="163">
        <v>7</v>
      </c>
      <c r="F7" s="162">
        <v>0</v>
      </c>
      <c r="G7" s="163">
        <v>0</v>
      </c>
      <c r="H7" s="164">
        <v>0</v>
      </c>
      <c r="I7" s="163">
        <v>0</v>
      </c>
      <c r="J7" s="163">
        <v>0</v>
      </c>
      <c r="K7" s="164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50">
        <f>SUM(C9:C15)</f>
        <v>2645</v>
      </c>
      <c r="D8" s="150">
        <f t="shared" ref="D8:K8" si="1">SUM(D9:D15)</f>
        <v>4243</v>
      </c>
      <c r="E8" s="150">
        <f t="shared" si="1"/>
        <v>1897</v>
      </c>
      <c r="F8" s="151">
        <f t="shared" si="1"/>
        <v>2352</v>
      </c>
      <c r="G8" s="150">
        <f t="shared" si="1"/>
        <v>2612</v>
      </c>
      <c r="H8" s="152">
        <f t="shared" si="1"/>
        <v>5807</v>
      </c>
      <c r="I8" s="150">
        <f t="shared" si="1"/>
        <v>2631</v>
      </c>
      <c r="J8" s="150">
        <f t="shared" si="1"/>
        <v>2330</v>
      </c>
      <c r="K8" s="150">
        <f t="shared" si="1"/>
        <v>2453.4899999999998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5">
        <v>27</v>
      </c>
      <c r="D9" s="156">
        <v>27</v>
      </c>
      <c r="E9" s="156">
        <v>43</v>
      </c>
      <c r="F9" s="155">
        <v>55</v>
      </c>
      <c r="G9" s="156">
        <v>55</v>
      </c>
      <c r="H9" s="157">
        <v>55</v>
      </c>
      <c r="I9" s="156">
        <v>60</v>
      </c>
      <c r="J9" s="156">
        <v>60</v>
      </c>
      <c r="K9" s="157">
        <v>63.179999999999993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9">
        <v>196</v>
      </c>
      <c r="D10" s="160">
        <v>233</v>
      </c>
      <c r="E10" s="160">
        <v>20</v>
      </c>
      <c r="F10" s="159">
        <v>797</v>
      </c>
      <c r="G10" s="160">
        <v>797</v>
      </c>
      <c r="H10" s="161">
        <v>9</v>
      </c>
      <c r="I10" s="160">
        <v>871</v>
      </c>
      <c r="J10" s="160">
        <v>270</v>
      </c>
      <c r="K10" s="161">
        <v>284.31</v>
      </c>
    </row>
    <row r="11" spans="1:27" s="18" customFormat="1" ht="12.75" customHeight="1" x14ac:dyDescent="0.2">
      <c r="A11" s="70"/>
      <c r="B11" s="114" t="s">
        <v>26</v>
      </c>
      <c r="C11" s="159">
        <v>0</v>
      </c>
      <c r="D11" s="160">
        <v>0</v>
      </c>
      <c r="E11" s="160">
        <v>0</v>
      </c>
      <c r="F11" s="159">
        <v>0</v>
      </c>
      <c r="G11" s="160">
        <v>0</v>
      </c>
      <c r="H11" s="161">
        <v>0</v>
      </c>
      <c r="I11" s="160">
        <v>0</v>
      </c>
      <c r="J11" s="160">
        <v>0</v>
      </c>
      <c r="K11" s="161">
        <v>0</v>
      </c>
    </row>
    <row r="12" spans="1:27" s="18" customFormat="1" ht="12.75" customHeight="1" x14ac:dyDescent="0.25">
      <c r="A12" s="64"/>
      <c r="B12" s="114" t="s">
        <v>95</v>
      </c>
      <c r="C12" s="159">
        <v>0</v>
      </c>
      <c r="D12" s="160">
        <v>0</v>
      </c>
      <c r="E12" s="160">
        <v>0</v>
      </c>
      <c r="F12" s="159">
        <v>0</v>
      </c>
      <c r="G12" s="160">
        <v>0</v>
      </c>
      <c r="H12" s="161">
        <v>0</v>
      </c>
      <c r="I12" s="160">
        <v>0</v>
      </c>
      <c r="J12" s="160">
        <v>0</v>
      </c>
      <c r="K12" s="161">
        <v>0</v>
      </c>
    </row>
    <row r="13" spans="1:27" s="18" customFormat="1" ht="12.75" customHeight="1" x14ac:dyDescent="0.2">
      <c r="A13" s="70"/>
      <c r="B13" s="114" t="s">
        <v>29</v>
      </c>
      <c r="C13" s="159">
        <v>0</v>
      </c>
      <c r="D13" s="160">
        <v>0</v>
      </c>
      <c r="E13" s="160">
        <v>0</v>
      </c>
      <c r="F13" s="159">
        <v>0</v>
      </c>
      <c r="G13" s="160">
        <v>0</v>
      </c>
      <c r="H13" s="161">
        <v>0</v>
      </c>
      <c r="I13" s="160">
        <v>0</v>
      </c>
      <c r="J13" s="160">
        <v>0</v>
      </c>
      <c r="K13" s="161">
        <v>0</v>
      </c>
    </row>
    <row r="14" spans="1:27" s="18" customFormat="1" ht="12.75" customHeight="1" x14ac:dyDescent="0.2">
      <c r="A14" s="70"/>
      <c r="B14" s="114" t="s">
        <v>100</v>
      </c>
      <c r="C14" s="159">
        <v>0</v>
      </c>
      <c r="D14" s="160">
        <v>0</v>
      </c>
      <c r="E14" s="160">
        <v>0</v>
      </c>
      <c r="F14" s="159">
        <v>0</v>
      </c>
      <c r="G14" s="160">
        <v>0</v>
      </c>
      <c r="H14" s="161">
        <v>0</v>
      </c>
      <c r="I14" s="160">
        <v>0</v>
      </c>
      <c r="J14" s="160">
        <v>0</v>
      </c>
      <c r="K14" s="161">
        <v>0</v>
      </c>
    </row>
    <row r="15" spans="1:27" s="18" customFormat="1" ht="12.75" customHeight="1" x14ac:dyDescent="0.2">
      <c r="A15" s="70"/>
      <c r="B15" s="114" t="s">
        <v>101</v>
      </c>
      <c r="C15" s="162">
        <v>2422</v>
      </c>
      <c r="D15" s="163">
        <v>3983</v>
      </c>
      <c r="E15" s="163">
        <v>1834</v>
      </c>
      <c r="F15" s="162">
        <v>1500</v>
      </c>
      <c r="G15" s="163">
        <v>1760</v>
      </c>
      <c r="H15" s="164">
        <v>5743</v>
      </c>
      <c r="I15" s="163">
        <v>1700</v>
      </c>
      <c r="J15" s="163">
        <v>2000</v>
      </c>
      <c r="K15" s="164">
        <v>2106</v>
      </c>
    </row>
    <row r="16" spans="1:27" s="31" customFormat="1" ht="12.75" customHeight="1" x14ac:dyDescent="0.25">
      <c r="A16" s="24"/>
      <c r="B16" s="130" t="s">
        <v>104</v>
      </c>
      <c r="C16" s="150">
        <f>SUM(C17:C23)</f>
        <v>1622</v>
      </c>
      <c r="D16" s="150">
        <f t="shared" ref="D16:K16" si="2">SUM(D17:D23)</f>
        <v>717</v>
      </c>
      <c r="E16" s="150">
        <f t="shared" si="2"/>
        <v>604</v>
      </c>
      <c r="F16" s="151">
        <f t="shared" si="2"/>
        <v>30</v>
      </c>
      <c r="G16" s="150">
        <f t="shared" si="2"/>
        <v>462</v>
      </c>
      <c r="H16" s="152">
        <f t="shared" si="2"/>
        <v>1591</v>
      </c>
      <c r="I16" s="150">
        <f t="shared" si="2"/>
        <v>1920</v>
      </c>
      <c r="J16" s="150">
        <f t="shared" si="2"/>
        <v>0</v>
      </c>
      <c r="K16" s="150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5">
        <v>0</v>
      </c>
      <c r="D17" s="156">
        <v>0</v>
      </c>
      <c r="E17" s="156">
        <v>0</v>
      </c>
      <c r="F17" s="155">
        <v>0</v>
      </c>
      <c r="G17" s="156">
        <v>0</v>
      </c>
      <c r="H17" s="157">
        <v>0</v>
      </c>
      <c r="I17" s="156">
        <v>0</v>
      </c>
      <c r="J17" s="156">
        <v>0</v>
      </c>
      <c r="K17" s="157">
        <v>0</v>
      </c>
    </row>
    <row r="18" spans="1:11" s="18" customFormat="1" ht="12.75" customHeight="1" x14ac:dyDescent="0.2">
      <c r="A18" s="70"/>
      <c r="B18" s="114" t="s">
        <v>108</v>
      </c>
      <c r="C18" s="159">
        <v>1482</v>
      </c>
      <c r="D18" s="160">
        <v>717</v>
      </c>
      <c r="E18" s="160">
        <v>604</v>
      </c>
      <c r="F18" s="159">
        <v>30</v>
      </c>
      <c r="G18" s="160">
        <v>462</v>
      </c>
      <c r="H18" s="161">
        <v>1591</v>
      </c>
      <c r="I18" s="160">
        <v>1920</v>
      </c>
      <c r="J18" s="160">
        <v>0</v>
      </c>
      <c r="K18" s="161">
        <v>0</v>
      </c>
    </row>
    <row r="19" spans="1:11" s="18" customFormat="1" ht="12.75" customHeight="1" x14ac:dyDescent="0.2">
      <c r="A19" s="70"/>
      <c r="B19" s="114" t="s">
        <v>111</v>
      </c>
      <c r="C19" s="159">
        <v>0</v>
      </c>
      <c r="D19" s="160">
        <v>0</v>
      </c>
      <c r="E19" s="160">
        <v>0</v>
      </c>
      <c r="F19" s="159">
        <v>0</v>
      </c>
      <c r="G19" s="160">
        <v>0</v>
      </c>
      <c r="H19" s="161">
        <v>0</v>
      </c>
      <c r="I19" s="160">
        <v>0</v>
      </c>
      <c r="J19" s="160">
        <v>0</v>
      </c>
      <c r="K19" s="161">
        <v>0</v>
      </c>
    </row>
    <row r="20" spans="1:11" s="18" customFormat="1" ht="12.75" customHeight="1" x14ac:dyDescent="0.2">
      <c r="A20" s="70"/>
      <c r="B20" s="114" t="s">
        <v>112</v>
      </c>
      <c r="C20" s="159">
        <v>0</v>
      </c>
      <c r="D20" s="160">
        <v>0</v>
      </c>
      <c r="E20" s="160">
        <v>0</v>
      </c>
      <c r="F20" s="159">
        <v>0</v>
      </c>
      <c r="G20" s="160">
        <v>0</v>
      </c>
      <c r="H20" s="161">
        <v>0</v>
      </c>
      <c r="I20" s="160">
        <v>0</v>
      </c>
      <c r="J20" s="160">
        <v>0</v>
      </c>
      <c r="K20" s="161">
        <v>0</v>
      </c>
    </row>
    <row r="21" spans="1:11" s="18" customFormat="1" ht="12.75" customHeight="1" x14ac:dyDescent="0.2">
      <c r="A21" s="70"/>
      <c r="B21" s="114" t="s">
        <v>113</v>
      </c>
      <c r="C21" s="159">
        <v>0</v>
      </c>
      <c r="D21" s="160">
        <v>0</v>
      </c>
      <c r="E21" s="160">
        <v>0</v>
      </c>
      <c r="F21" s="159">
        <v>0</v>
      </c>
      <c r="G21" s="160">
        <v>0</v>
      </c>
      <c r="H21" s="161">
        <v>0</v>
      </c>
      <c r="I21" s="160">
        <v>0</v>
      </c>
      <c r="J21" s="160">
        <v>0</v>
      </c>
      <c r="K21" s="161">
        <v>0</v>
      </c>
    </row>
    <row r="22" spans="1:11" s="18" customFormat="1" ht="12.75" customHeight="1" x14ac:dyDescent="0.2">
      <c r="A22" s="70"/>
      <c r="B22" s="114" t="s">
        <v>37</v>
      </c>
      <c r="C22" s="159">
        <v>0</v>
      </c>
      <c r="D22" s="160">
        <v>0</v>
      </c>
      <c r="E22" s="160">
        <v>0</v>
      </c>
      <c r="F22" s="159">
        <v>0</v>
      </c>
      <c r="G22" s="160">
        <v>0</v>
      </c>
      <c r="H22" s="161">
        <v>0</v>
      </c>
      <c r="I22" s="160">
        <v>0</v>
      </c>
      <c r="J22" s="160">
        <v>0</v>
      </c>
      <c r="K22" s="161">
        <v>0</v>
      </c>
    </row>
    <row r="23" spans="1:11" s="18" customFormat="1" ht="12.75" customHeight="1" x14ac:dyDescent="0.25">
      <c r="A23" s="64"/>
      <c r="B23" s="114" t="s">
        <v>114</v>
      </c>
      <c r="C23" s="162">
        <v>140</v>
      </c>
      <c r="D23" s="163">
        <v>0</v>
      </c>
      <c r="E23" s="163">
        <v>0</v>
      </c>
      <c r="F23" s="162">
        <v>0</v>
      </c>
      <c r="G23" s="163">
        <v>0</v>
      </c>
      <c r="H23" s="164">
        <v>0</v>
      </c>
      <c r="I23" s="163">
        <v>0</v>
      </c>
      <c r="J23" s="163">
        <v>0</v>
      </c>
      <c r="K23" s="164">
        <v>0</v>
      </c>
    </row>
    <row r="24" spans="1:11" s="18" customFormat="1" ht="12.75" customHeight="1" x14ac:dyDescent="0.2">
      <c r="A24" s="70"/>
      <c r="B24" s="130" t="s">
        <v>115</v>
      </c>
      <c r="C24" s="150">
        <v>26</v>
      </c>
      <c r="D24" s="150">
        <v>9</v>
      </c>
      <c r="E24" s="150">
        <v>0</v>
      </c>
      <c r="F24" s="151">
        <v>0</v>
      </c>
      <c r="G24" s="150">
        <v>0</v>
      </c>
      <c r="H24" s="152">
        <v>335</v>
      </c>
      <c r="I24" s="150">
        <v>0</v>
      </c>
      <c r="J24" s="150">
        <v>0</v>
      </c>
      <c r="K24" s="150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116579</v>
      </c>
      <c r="D26" s="103">
        <f t="shared" ref="D26:K26" si="3">+D4+D8+D16+D24</f>
        <v>142850</v>
      </c>
      <c r="E26" s="103">
        <f t="shared" si="3"/>
        <v>146295</v>
      </c>
      <c r="F26" s="104">
        <f t="shared" si="3"/>
        <v>128114</v>
      </c>
      <c r="G26" s="103">
        <f t="shared" si="3"/>
        <v>139316</v>
      </c>
      <c r="H26" s="105">
        <f t="shared" si="3"/>
        <v>153205</v>
      </c>
      <c r="I26" s="103">
        <f t="shared" si="3"/>
        <v>139414</v>
      </c>
      <c r="J26" s="103">
        <f t="shared" si="3"/>
        <v>138840</v>
      </c>
      <c r="K26" s="103">
        <f t="shared" si="3"/>
        <v>157503.27000000002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53"/>
    <col min="27" max="16384" width="9.140625" style="108"/>
  </cols>
  <sheetData>
    <row r="1" spans="1:27" s="6" customFormat="1" ht="15.75" customHeight="1" x14ac:dyDescent="0.2">
      <c r="A1" s="1" t="s">
        <v>176</v>
      </c>
      <c r="B1" s="2"/>
      <c r="C1" s="4"/>
      <c r="D1" s="4"/>
      <c r="E1" s="4"/>
      <c r="F1" s="4"/>
      <c r="G1" s="4"/>
      <c r="H1" s="4"/>
      <c r="I1" s="4"/>
      <c r="J1" s="4"/>
      <c r="K1" s="4"/>
      <c r="Z1" s="153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48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49" t="s">
        <v>117</v>
      </c>
    </row>
    <row r="4" spans="1:27" s="18" customFormat="1" ht="12.75" customHeight="1" x14ac:dyDescent="0.2">
      <c r="A4" s="70"/>
      <c r="B4" s="171" t="s">
        <v>151</v>
      </c>
      <c r="C4" s="160">
        <v>6426</v>
      </c>
      <c r="D4" s="160">
        <v>7958</v>
      </c>
      <c r="E4" s="160">
        <v>7825</v>
      </c>
      <c r="F4" s="155">
        <v>7711</v>
      </c>
      <c r="G4" s="156">
        <v>7711</v>
      </c>
      <c r="H4" s="157">
        <v>7498</v>
      </c>
      <c r="I4" s="160">
        <v>8502</v>
      </c>
      <c r="J4" s="160">
        <v>8706</v>
      </c>
      <c r="K4" s="160">
        <v>9167.8050000000003</v>
      </c>
      <c r="Z4" s="148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152</v>
      </c>
      <c r="C5" s="160">
        <v>14676</v>
      </c>
      <c r="D5" s="160">
        <v>21538</v>
      </c>
      <c r="E5" s="160">
        <v>20462</v>
      </c>
      <c r="F5" s="159">
        <v>21655</v>
      </c>
      <c r="G5" s="160">
        <v>18400</v>
      </c>
      <c r="H5" s="161">
        <v>18478</v>
      </c>
      <c r="I5" s="160">
        <v>16271</v>
      </c>
      <c r="J5" s="160">
        <v>18999</v>
      </c>
      <c r="K5" s="160">
        <v>25062</v>
      </c>
      <c r="Z5" s="148">
        <f t="shared" si="0"/>
        <v>1</v>
      </c>
      <c r="AA5" s="41">
        <v>4</v>
      </c>
    </row>
    <row r="6" spans="1:27" s="18" customFormat="1" ht="12.75" customHeight="1" x14ac:dyDescent="0.2">
      <c r="A6" s="70"/>
      <c r="B6" s="171" t="s">
        <v>153</v>
      </c>
      <c r="C6" s="160">
        <v>0</v>
      </c>
      <c r="D6" s="160">
        <v>0</v>
      </c>
      <c r="E6" s="160">
        <v>0</v>
      </c>
      <c r="F6" s="159">
        <v>1192</v>
      </c>
      <c r="G6" s="160">
        <v>1092</v>
      </c>
      <c r="H6" s="161">
        <v>1381</v>
      </c>
      <c r="I6" s="160">
        <v>1338</v>
      </c>
      <c r="J6" s="160">
        <v>1240</v>
      </c>
      <c r="K6" s="160">
        <v>1305.72</v>
      </c>
      <c r="Z6" s="148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154</v>
      </c>
      <c r="C7" s="160">
        <v>4623</v>
      </c>
      <c r="D7" s="160">
        <v>0</v>
      </c>
      <c r="E7" s="160">
        <v>3127</v>
      </c>
      <c r="F7" s="159">
        <v>3665</v>
      </c>
      <c r="G7" s="160">
        <v>3534</v>
      </c>
      <c r="H7" s="161">
        <v>2472</v>
      </c>
      <c r="I7" s="160">
        <v>2132</v>
      </c>
      <c r="J7" s="160">
        <v>2966</v>
      </c>
      <c r="K7" s="160">
        <v>3165.3109999999997</v>
      </c>
      <c r="Z7" s="148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60"/>
      <c r="D8" s="160"/>
      <c r="E8" s="160"/>
      <c r="F8" s="159"/>
      <c r="G8" s="160"/>
      <c r="H8" s="161"/>
      <c r="I8" s="160"/>
      <c r="J8" s="160"/>
      <c r="K8" s="160"/>
      <c r="Z8" s="148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60"/>
      <c r="D9" s="160"/>
      <c r="E9" s="160"/>
      <c r="F9" s="159"/>
      <c r="G9" s="160"/>
      <c r="H9" s="161"/>
      <c r="I9" s="160"/>
      <c r="J9" s="160"/>
      <c r="K9" s="160"/>
      <c r="Z9" s="148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60"/>
      <c r="D10" s="160"/>
      <c r="E10" s="160"/>
      <c r="F10" s="159"/>
      <c r="G10" s="160"/>
      <c r="H10" s="161"/>
      <c r="I10" s="160"/>
      <c r="J10" s="160"/>
      <c r="K10" s="160"/>
      <c r="Z10" s="148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60"/>
      <c r="D11" s="160"/>
      <c r="E11" s="160"/>
      <c r="F11" s="159"/>
      <c r="G11" s="160"/>
      <c r="H11" s="161"/>
      <c r="I11" s="160"/>
      <c r="J11" s="160"/>
      <c r="K11" s="160"/>
      <c r="Z11" s="148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60"/>
      <c r="D12" s="160"/>
      <c r="E12" s="160"/>
      <c r="F12" s="159"/>
      <c r="G12" s="160"/>
      <c r="H12" s="161"/>
      <c r="I12" s="160"/>
      <c r="J12" s="160"/>
      <c r="K12" s="160"/>
      <c r="Z12" s="148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60"/>
      <c r="D13" s="160"/>
      <c r="E13" s="160"/>
      <c r="F13" s="159"/>
      <c r="G13" s="160"/>
      <c r="H13" s="161"/>
      <c r="I13" s="160"/>
      <c r="J13" s="160"/>
      <c r="K13" s="160"/>
      <c r="Z13" s="148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60"/>
      <c r="D14" s="160"/>
      <c r="E14" s="160"/>
      <c r="F14" s="159"/>
      <c r="G14" s="160"/>
      <c r="H14" s="161"/>
      <c r="I14" s="160"/>
      <c r="J14" s="160"/>
      <c r="K14" s="160"/>
      <c r="Z14" s="148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60"/>
      <c r="D15" s="160"/>
      <c r="E15" s="160"/>
      <c r="F15" s="159"/>
      <c r="G15" s="160"/>
      <c r="H15" s="161"/>
      <c r="I15" s="160"/>
      <c r="J15" s="160"/>
      <c r="K15" s="160"/>
      <c r="Z15" s="148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60"/>
      <c r="D16" s="160"/>
      <c r="E16" s="160"/>
      <c r="F16" s="159"/>
      <c r="G16" s="160"/>
      <c r="H16" s="161"/>
      <c r="I16" s="160"/>
      <c r="J16" s="160"/>
      <c r="K16" s="160"/>
      <c r="Z16" s="148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60"/>
      <c r="D17" s="160"/>
      <c r="E17" s="160"/>
      <c r="F17" s="159"/>
      <c r="G17" s="160"/>
      <c r="H17" s="161"/>
      <c r="I17" s="160"/>
      <c r="J17" s="160"/>
      <c r="K17" s="160"/>
      <c r="Z17" s="148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60"/>
      <c r="D18" s="160"/>
      <c r="E18" s="160"/>
      <c r="F18" s="159"/>
      <c r="G18" s="160"/>
      <c r="H18" s="161"/>
      <c r="I18" s="160"/>
      <c r="J18" s="160"/>
      <c r="K18" s="160"/>
      <c r="Z18" s="148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25725</v>
      </c>
      <c r="D19" s="103">
        <f t="shared" ref="D19:K19" si="1">SUM(D4:D18)</f>
        <v>29496</v>
      </c>
      <c r="E19" s="103">
        <f t="shared" si="1"/>
        <v>31414</v>
      </c>
      <c r="F19" s="104">
        <f t="shared" si="1"/>
        <v>34223</v>
      </c>
      <c r="G19" s="103">
        <f t="shared" si="1"/>
        <v>30737</v>
      </c>
      <c r="H19" s="105">
        <f t="shared" si="1"/>
        <v>29829</v>
      </c>
      <c r="I19" s="103">
        <f t="shared" si="1"/>
        <v>28243</v>
      </c>
      <c r="J19" s="103">
        <f t="shared" si="1"/>
        <v>31911</v>
      </c>
      <c r="K19" s="103">
        <f t="shared" si="1"/>
        <v>38700.836000000003</v>
      </c>
      <c r="Z19" s="148">
        <f t="shared" si="0"/>
        <v>1</v>
      </c>
    </row>
    <row r="20" spans="1:26" s="18" customFormat="1" hidden="1" x14ac:dyDescent="0.25">
      <c r="A20" s="172"/>
      <c r="Z20" s="148">
        <f t="shared" si="0"/>
        <v>0</v>
      </c>
    </row>
    <row r="21" spans="1:26" s="18" customFormat="1" x14ac:dyDescent="0.2">
      <c r="Z21" s="148"/>
    </row>
    <row r="22" spans="1:26" s="18" customFormat="1" x14ac:dyDescent="0.2">
      <c r="Z22" s="148"/>
    </row>
    <row r="23" spans="1:26" s="18" customFormat="1" x14ac:dyDescent="0.2">
      <c r="Z23" s="148"/>
    </row>
    <row r="24" spans="1:26" s="18" customFormat="1" x14ac:dyDescent="0.2">
      <c r="Z24" s="148"/>
    </row>
    <row r="25" spans="1:26" s="18" customFormat="1" x14ac:dyDescent="0.2">
      <c r="Z25" s="148"/>
    </row>
    <row r="26" spans="1:26" s="18" customFormat="1" x14ac:dyDescent="0.2">
      <c r="Z26" s="148"/>
    </row>
    <row r="27" spans="1:26" s="18" customFormat="1" x14ac:dyDescent="0.2">
      <c r="Z27" s="148"/>
    </row>
    <row r="28" spans="1:26" s="18" customFormat="1" x14ac:dyDescent="0.2">
      <c r="Z28" s="148"/>
    </row>
    <row r="29" spans="1:26" s="18" customFormat="1" x14ac:dyDescent="0.2">
      <c r="Z29" s="148"/>
    </row>
    <row r="30" spans="1:26" s="18" customFormat="1" x14ac:dyDescent="0.2">
      <c r="Z30" s="148"/>
    </row>
    <row r="31" spans="1:26" s="18" customFormat="1" x14ac:dyDescent="0.2">
      <c r="Z31" s="148"/>
    </row>
    <row r="32" spans="1:26" s="18" customFormat="1" x14ac:dyDescent="0.2">
      <c r="Z32" s="148"/>
    </row>
    <row r="33" spans="26:26" s="18" customFormat="1" x14ac:dyDescent="0.2">
      <c r="Z33" s="148"/>
    </row>
    <row r="34" spans="26:26" s="18" customFormat="1" x14ac:dyDescent="0.2">
      <c r="Z34" s="148"/>
    </row>
    <row r="35" spans="26:26" s="18" customFormat="1" x14ac:dyDescent="0.2">
      <c r="Z35" s="148"/>
    </row>
    <row r="36" spans="26:26" s="18" customFormat="1" x14ac:dyDescent="0.2">
      <c r="Z36" s="148"/>
    </row>
    <row r="37" spans="26:26" s="18" customFormat="1" x14ac:dyDescent="0.2">
      <c r="Z37" s="148"/>
    </row>
    <row r="38" spans="26:26" s="18" customFormat="1" x14ac:dyDescent="0.2">
      <c r="Z38" s="148"/>
    </row>
    <row r="39" spans="26:26" s="18" customFormat="1" x14ac:dyDescent="0.2">
      <c r="Z39" s="148"/>
    </row>
    <row r="40" spans="26:26" s="18" customFormat="1" x14ac:dyDescent="0.2">
      <c r="Z40" s="148"/>
    </row>
    <row r="41" spans="26:26" s="18" customFormat="1" x14ac:dyDescent="0.2">
      <c r="Z41" s="148"/>
    </row>
    <row r="42" spans="26:26" s="18" customFormat="1" x14ac:dyDescent="0.2">
      <c r="Z42" s="148"/>
    </row>
    <row r="43" spans="26:26" s="18" customFormat="1" x14ac:dyDescent="0.2">
      <c r="Z43" s="148"/>
    </row>
    <row r="44" spans="26:26" s="18" customFormat="1" x14ac:dyDescent="0.2">
      <c r="Z44" s="148"/>
    </row>
    <row r="45" spans="26:26" s="18" customFormat="1" x14ac:dyDescent="0.2">
      <c r="Z45" s="148"/>
    </row>
    <row r="46" spans="26:26" s="18" customFormat="1" x14ac:dyDescent="0.2">
      <c r="Z46" s="148"/>
    </row>
    <row r="47" spans="26:26" s="18" customFormat="1" x14ac:dyDescent="0.2">
      <c r="Z47" s="148"/>
    </row>
    <row r="48" spans="26:26" s="18" customFormat="1" x14ac:dyDescent="0.2">
      <c r="Z48" s="148"/>
    </row>
    <row r="49" spans="26:26" s="18" customFormat="1" x14ac:dyDescent="0.2">
      <c r="Z49" s="148"/>
    </row>
    <row r="50" spans="26:26" s="18" customFormat="1" x14ac:dyDescent="0.2">
      <c r="Z50" s="148"/>
    </row>
    <row r="51" spans="26:26" s="18" customFormat="1" x14ac:dyDescent="0.2">
      <c r="Z51" s="148"/>
    </row>
    <row r="52" spans="26:26" s="18" customFormat="1" x14ac:dyDescent="0.2">
      <c r="Z52" s="148"/>
    </row>
    <row r="53" spans="26:26" s="18" customFormat="1" x14ac:dyDescent="0.2">
      <c r="Z53" s="148"/>
    </row>
    <row r="54" spans="26:26" s="18" customFormat="1" x14ac:dyDescent="0.2">
      <c r="Z54" s="148"/>
    </row>
    <row r="55" spans="26:26" s="18" customFormat="1" x14ac:dyDescent="0.2">
      <c r="Z55" s="148"/>
    </row>
    <row r="56" spans="26:26" s="18" customFormat="1" x14ac:dyDescent="0.2">
      <c r="Z56" s="148"/>
    </row>
    <row r="57" spans="26:26" s="18" customFormat="1" x14ac:dyDescent="0.2">
      <c r="Z57" s="148"/>
    </row>
    <row r="58" spans="26:26" s="18" customFormat="1" x14ac:dyDescent="0.2">
      <c r="Z58" s="148"/>
    </row>
    <row r="59" spans="26:26" s="18" customFormat="1" x14ac:dyDescent="0.2">
      <c r="Z59" s="148"/>
    </row>
    <row r="60" spans="26:26" s="18" customFormat="1" x14ac:dyDescent="0.2">
      <c r="Z60" s="148"/>
    </row>
    <row r="61" spans="26:26" s="18" customFormat="1" x14ac:dyDescent="0.2">
      <c r="Z61" s="148"/>
    </row>
    <row r="62" spans="26:26" s="18" customFormat="1" x14ac:dyDescent="0.2">
      <c r="Z62" s="148"/>
    </row>
    <row r="63" spans="26:26" s="18" customFormat="1" x14ac:dyDescent="0.2">
      <c r="Z63" s="148"/>
    </row>
    <row r="64" spans="26:26" s="18" customFormat="1" x14ac:dyDescent="0.2">
      <c r="Z64" s="148"/>
    </row>
    <row r="65" spans="26:26" s="18" customFormat="1" x14ac:dyDescent="0.2">
      <c r="Z65" s="148"/>
    </row>
    <row r="66" spans="26:26" s="18" customFormat="1" x14ac:dyDescent="0.2">
      <c r="Z66" s="148"/>
    </row>
    <row r="67" spans="26:26" s="18" customFormat="1" x14ac:dyDescent="0.2">
      <c r="Z67" s="148"/>
    </row>
    <row r="68" spans="26:26" s="18" customFormat="1" x14ac:dyDescent="0.2">
      <c r="Z68" s="148"/>
    </row>
    <row r="69" spans="26:26" s="18" customFormat="1" x14ac:dyDescent="0.2">
      <c r="Z69" s="148"/>
    </row>
    <row r="70" spans="26:26" s="18" customFormat="1" x14ac:dyDescent="0.2">
      <c r="Z70" s="148"/>
    </row>
    <row r="71" spans="26:26" s="18" customFormat="1" x14ac:dyDescent="0.2">
      <c r="Z71" s="148"/>
    </row>
    <row r="72" spans="26:26" s="18" customFormat="1" x14ac:dyDescent="0.2">
      <c r="Z72" s="148"/>
    </row>
    <row r="73" spans="26:26" s="18" customFormat="1" x14ac:dyDescent="0.2">
      <c r="Z73" s="148"/>
    </row>
    <row r="74" spans="26:26" s="18" customFormat="1" x14ac:dyDescent="0.2">
      <c r="Z74" s="148"/>
    </row>
    <row r="75" spans="26:26" s="18" customFormat="1" x14ac:dyDescent="0.2">
      <c r="Z75" s="148"/>
    </row>
    <row r="76" spans="26:26" s="18" customFormat="1" x14ac:dyDescent="0.2">
      <c r="Z76" s="148"/>
    </row>
    <row r="77" spans="26:26" s="18" customFormat="1" x14ac:dyDescent="0.2">
      <c r="Z77" s="148"/>
    </row>
    <row r="78" spans="26:26" s="18" customFormat="1" x14ac:dyDescent="0.2">
      <c r="Z78" s="148"/>
    </row>
    <row r="79" spans="26:26" s="18" customFormat="1" x14ac:dyDescent="0.2">
      <c r="Z79" s="148"/>
    </row>
    <row r="80" spans="26:26" s="18" customFormat="1" x14ac:dyDescent="0.2">
      <c r="Z80" s="148"/>
    </row>
    <row r="81" spans="26:26" s="18" customFormat="1" x14ac:dyDescent="0.2">
      <c r="Z81" s="148"/>
    </row>
    <row r="82" spans="26:26" s="18" customFormat="1" x14ac:dyDescent="0.2">
      <c r="Z82" s="148"/>
    </row>
    <row r="83" spans="26:26" s="18" customFormat="1" x14ac:dyDescent="0.2">
      <c r="Z83" s="148"/>
    </row>
    <row r="84" spans="26:26" s="18" customFormat="1" x14ac:dyDescent="0.2">
      <c r="Z84" s="148"/>
    </row>
    <row r="85" spans="26:26" s="18" customFormat="1" x14ac:dyDescent="0.2">
      <c r="Z85" s="148"/>
    </row>
    <row r="86" spans="26:26" s="18" customFormat="1" x14ac:dyDescent="0.2">
      <c r="Z86" s="148"/>
    </row>
    <row r="87" spans="26:26" s="18" customFormat="1" x14ac:dyDescent="0.2">
      <c r="Z87" s="148"/>
    </row>
    <row r="88" spans="26:26" s="18" customFormat="1" x14ac:dyDescent="0.2">
      <c r="Z88" s="148"/>
    </row>
    <row r="89" spans="26:26" s="18" customFormat="1" x14ac:dyDescent="0.2">
      <c r="Z89" s="148"/>
    </row>
    <row r="90" spans="26:26" s="18" customFormat="1" x14ac:dyDescent="0.2">
      <c r="Z90" s="148"/>
    </row>
    <row r="91" spans="26:26" s="18" customFormat="1" x14ac:dyDescent="0.2">
      <c r="Z91" s="148"/>
    </row>
    <row r="92" spans="26:26" s="18" customFormat="1" x14ac:dyDescent="0.2">
      <c r="Z92" s="148"/>
    </row>
    <row r="93" spans="26:26" s="18" customFormat="1" x14ac:dyDescent="0.2">
      <c r="Z93" s="148"/>
    </row>
    <row r="94" spans="26:26" s="18" customFormat="1" x14ac:dyDescent="0.2">
      <c r="Z94" s="148"/>
    </row>
    <row r="95" spans="26:26" s="18" customFormat="1" x14ac:dyDescent="0.2">
      <c r="Z95" s="148"/>
    </row>
    <row r="96" spans="26:26" s="18" customFormat="1" x14ac:dyDescent="0.2">
      <c r="Z96" s="148"/>
    </row>
    <row r="97" spans="26:26" s="18" customFormat="1" x14ac:dyDescent="0.2">
      <c r="Z97" s="148"/>
    </row>
    <row r="98" spans="26:26" s="18" customFormat="1" x14ac:dyDescent="0.2">
      <c r="Z98" s="148"/>
    </row>
    <row r="99" spans="26:26" s="18" customFormat="1" x14ac:dyDescent="0.2">
      <c r="Z99" s="148"/>
    </row>
    <row r="100" spans="26:26" s="18" customFormat="1" x14ac:dyDescent="0.2">
      <c r="Z100" s="148"/>
    </row>
    <row r="101" spans="26:26" s="18" customFormat="1" x14ac:dyDescent="0.2">
      <c r="Z101" s="148"/>
    </row>
    <row r="102" spans="26:26" s="18" customFormat="1" x14ac:dyDescent="0.2">
      <c r="Z102" s="148"/>
    </row>
    <row r="103" spans="26:26" s="18" customFormat="1" x14ac:dyDescent="0.2">
      <c r="Z103" s="148"/>
    </row>
    <row r="104" spans="26:26" s="18" customFormat="1" x14ac:dyDescent="0.2">
      <c r="Z104" s="148"/>
    </row>
    <row r="105" spans="26:26" s="18" customFormat="1" x14ac:dyDescent="0.2">
      <c r="Z105" s="148"/>
    </row>
    <row r="106" spans="26:26" s="18" customFormat="1" x14ac:dyDescent="0.2">
      <c r="Z106" s="148"/>
    </row>
    <row r="107" spans="26:26" s="18" customFormat="1" x14ac:dyDescent="0.2">
      <c r="Z107" s="148"/>
    </row>
    <row r="108" spans="26:26" s="18" customFormat="1" x14ac:dyDescent="0.2">
      <c r="Z108" s="148"/>
    </row>
    <row r="109" spans="26:26" s="18" customFormat="1" x14ac:dyDescent="0.2">
      <c r="Z109" s="148"/>
    </row>
    <row r="110" spans="26:26" s="18" customFormat="1" x14ac:dyDescent="0.2">
      <c r="Z110" s="148"/>
    </row>
    <row r="111" spans="26:26" s="18" customFormat="1" x14ac:dyDescent="0.2">
      <c r="Z111" s="148"/>
    </row>
    <row r="112" spans="26:26" s="18" customFormat="1" x14ac:dyDescent="0.2">
      <c r="Z112" s="148"/>
    </row>
    <row r="113" spans="26:26" s="18" customFormat="1" x14ac:dyDescent="0.2">
      <c r="Z113" s="148"/>
    </row>
    <row r="114" spans="26:26" s="18" customFormat="1" x14ac:dyDescent="0.2">
      <c r="Z114" s="148"/>
    </row>
    <row r="115" spans="26:26" s="18" customFormat="1" x14ac:dyDescent="0.2">
      <c r="Z115" s="148"/>
    </row>
    <row r="116" spans="26:26" s="18" customFormat="1" x14ac:dyDescent="0.2">
      <c r="Z116" s="148"/>
    </row>
    <row r="117" spans="26:26" s="18" customFormat="1" x14ac:dyDescent="0.2">
      <c r="Z117" s="148"/>
    </row>
    <row r="118" spans="26:26" s="18" customFormat="1" x14ac:dyDescent="0.2">
      <c r="Z118" s="148"/>
    </row>
    <row r="119" spans="26:26" s="18" customFormat="1" x14ac:dyDescent="0.2">
      <c r="Z119" s="148"/>
    </row>
    <row r="120" spans="26:26" s="18" customFormat="1" x14ac:dyDescent="0.2">
      <c r="Z120" s="148"/>
    </row>
    <row r="121" spans="26:26" s="18" customFormat="1" x14ac:dyDescent="0.2">
      <c r="Z121" s="148"/>
    </row>
    <row r="122" spans="26:26" s="18" customFormat="1" x14ac:dyDescent="0.2">
      <c r="Z122" s="148"/>
    </row>
    <row r="123" spans="26:26" s="18" customFormat="1" x14ac:dyDescent="0.2">
      <c r="Z123" s="148"/>
    </row>
    <row r="124" spans="26:26" s="18" customFormat="1" x14ac:dyDescent="0.2">
      <c r="Z124" s="148"/>
    </row>
    <row r="125" spans="26:26" s="18" customFormat="1" x14ac:dyDescent="0.2">
      <c r="Z125" s="148"/>
    </row>
    <row r="126" spans="26:26" s="18" customFormat="1" x14ac:dyDescent="0.2">
      <c r="Z126" s="148"/>
    </row>
    <row r="127" spans="26:26" s="18" customFormat="1" x14ac:dyDescent="0.2">
      <c r="Z127" s="148"/>
    </row>
    <row r="128" spans="26:26" s="18" customFormat="1" x14ac:dyDescent="0.2">
      <c r="Z128" s="148"/>
    </row>
    <row r="129" spans="26:26" s="18" customFormat="1" x14ac:dyDescent="0.2">
      <c r="Z129" s="148"/>
    </row>
    <row r="130" spans="26:26" s="18" customFormat="1" x14ac:dyDescent="0.2">
      <c r="Z130" s="148"/>
    </row>
    <row r="131" spans="26:26" s="18" customFormat="1" x14ac:dyDescent="0.2">
      <c r="Z131" s="148"/>
    </row>
    <row r="132" spans="26:26" s="18" customFormat="1" x14ac:dyDescent="0.2">
      <c r="Z132" s="148"/>
    </row>
    <row r="133" spans="26:26" s="18" customFormat="1" x14ac:dyDescent="0.2">
      <c r="Z133" s="148"/>
    </row>
    <row r="134" spans="26:26" s="18" customFormat="1" x14ac:dyDescent="0.2">
      <c r="Z134" s="148"/>
    </row>
    <row r="135" spans="26:26" s="18" customFormat="1" x14ac:dyDescent="0.2">
      <c r="Z135" s="148"/>
    </row>
    <row r="136" spans="26:26" s="18" customFormat="1" x14ac:dyDescent="0.2">
      <c r="Z136" s="148"/>
    </row>
    <row r="137" spans="26:26" s="18" customFormat="1" x14ac:dyDescent="0.2">
      <c r="Z137" s="148"/>
    </row>
    <row r="138" spans="26:26" s="18" customFormat="1" x14ac:dyDescent="0.2">
      <c r="Z138" s="148"/>
    </row>
    <row r="139" spans="26:26" s="18" customFormat="1" x14ac:dyDescent="0.2">
      <c r="Z139" s="148"/>
    </row>
    <row r="140" spans="26:26" s="18" customFormat="1" x14ac:dyDescent="0.2">
      <c r="Z140" s="148"/>
    </row>
    <row r="141" spans="26:26" s="18" customFormat="1" x14ac:dyDescent="0.2">
      <c r="Z141" s="148"/>
    </row>
    <row r="142" spans="26:26" s="18" customFormat="1" x14ac:dyDescent="0.2">
      <c r="Z142" s="148"/>
    </row>
    <row r="143" spans="26:26" s="18" customFormat="1" x14ac:dyDescent="0.2">
      <c r="Z143" s="148"/>
    </row>
    <row r="144" spans="26:26" s="18" customFormat="1" x14ac:dyDescent="0.2">
      <c r="Z144" s="148"/>
    </row>
    <row r="145" spans="26:26" s="18" customFormat="1" x14ac:dyDescent="0.2">
      <c r="Z145" s="148"/>
    </row>
    <row r="146" spans="26:26" s="18" customFormat="1" x14ac:dyDescent="0.2">
      <c r="Z146" s="148"/>
    </row>
    <row r="147" spans="26:26" s="18" customFormat="1" x14ac:dyDescent="0.2">
      <c r="Z147" s="148"/>
    </row>
    <row r="148" spans="26:26" s="18" customFormat="1" x14ac:dyDescent="0.2">
      <c r="Z148" s="148"/>
    </row>
    <row r="149" spans="26:26" s="18" customFormat="1" x14ac:dyDescent="0.2">
      <c r="Z149" s="148"/>
    </row>
    <row r="150" spans="26:26" s="18" customFormat="1" x14ac:dyDescent="0.2">
      <c r="Z150" s="148"/>
    </row>
    <row r="151" spans="26:26" s="18" customFormat="1" x14ac:dyDescent="0.2">
      <c r="Z151" s="148"/>
    </row>
    <row r="152" spans="26:26" s="18" customFormat="1" x14ac:dyDescent="0.2">
      <c r="Z152" s="148"/>
    </row>
    <row r="153" spans="26:26" s="18" customFormat="1" x14ac:dyDescent="0.2">
      <c r="Z153" s="148"/>
    </row>
    <row r="154" spans="26:26" s="18" customFormat="1" x14ac:dyDescent="0.2">
      <c r="Z154" s="148"/>
    </row>
    <row r="155" spans="26:26" s="18" customFormat="1" x14ac:dyDescent="0.2">
      <c r="Z155" s="148"/>
    </row>
    <row r="156" spans="26:26" s="18" customFormat="1" x14ac:dyDescent="0.2">
      <c r="Z156" s="148"/>
    </row>
    <row r="157" spans="26:26" s="18" customFormat="1" x14ac:dyDescent="0.2">
      <c r="Z157" s="148"/>
    </row>
    <row r="158" spans="26:26" s="18" customFormat="1" x14ac:dyDescent="0.2">
      <c r="Z158" s="148"/>
    </row>
    <row r="159" spans="26:26" s="18" customFormat="1" x14ac:dyDescent="0.2">
      <c r="Z159" s="148"/>
    </row>
    <row r="160" spans="26:26" s="18" customFormat="1" x14ac:dyDescent="0.2">
      <c r="Z160" s="148"/>
    </row>
    <row r="161" spans="26:26" s="18" customFormat="1" x14ac:dyDescent="0.2">
      <c r="Z161" s="148"/>
    </row>
    <row r="162" spans="26:26" s="18" customFormat="1" x14ac:dyDescent="0.2">
      <c r="Z162" s="148"/>
    </row>
    <row r="163" spans="26:26" s="18" customFormat="1" x14ac:dyDescent="0.2">
      <c r="Z163" s="148"/>
    </row>
    <row r="164" spans="26:26" s="18" customFormat="1" x14ac:dyDescent="0.2">
      <c r="Z164" s="148"/>
    </row>
    <row r="165" spans="26:26" s="18" customFormat="1" x14ac:dyDescent="0.2">
      <c r="Z165" s="148"/>
    </row>
    <row r="166" spans="26:26" s="18" customFormat="1" x14ac:dyDescent="0.2">
      <c r="Z166" s="148"/>
    </row>
    <row r="167" spans="26:26" s="18" customFormat="1" x14ac:dyDescent="0.2">
      <c r="Z167" s="148"/>
    </row>
    <row r="168" spans="26:26" s="18" customFormat="1" x14ac:dyDescent="0.2">
      <c r="Z168" s="148"/>
    </row>
    <row r="169" spans="26:26" s="18" customFormat="1" x14ac:dyDescent="0.2">
      <c r="Z169" s="148"/>
    </row>
    <row r="170" spans="26:26" s="18" customFormat="1" x14ac:dyDescent="0.2">
      <c r="Z170" s="148"/>
    </row>
    <row r="171" spans="26:26" s="18" customFormat="1" x14ac:dyDescent="0.2">
      <c r="Z171" s="148"/>
    </row>
    <row r="172" spans="26:26" s="18" customFormat="1" x14ac:dyDescent="0.2">
      <c r="Z172" s="148"/>
    </row>
    <row r="173" spans="26:26" s="18" customFormat="1" x14ac:dyDescent="0.2">
      <c r="Z173" s="148"/>
    </row>
    <row r="174" spans="26:26" s="18" customFormat="1" x14ac:dyDescent="0.2">
      <c r="Z174" s="148"/>
    </row>
    <row r="175" spans="26:26" s="18" customFormat="1" x14ac:dyDescent="0.2">
      <c r="Z175" s="148"/>
    </row>
    <row r="176" spans="26:26" s="18" customFormat="1" x14ac:dyDescent="0.2">
      <c r="Z176" s="148"/>
    </row>
    <row r="177" spans="26:26" s="18" customFormat="1" x14ac:dyDescent="0.2">
      <c r="Z177" s="148"/>
    </row>
    <row r="178" spans="26:26" s="18" customFormat="1" x14ac:dyDescent="0.2">
      <c r="Z178" s="148"/>
    </row>
    <row r="179" spans="26:26" s="18" customFormat="1" x14ac:dyDescent="0.2">
      <c r="Z179" s="148"/>
    </row>
    <row r="180" spans="26:26" s="18" customFormat="1" x14ac:dyDescent="0.2">
      <c r="Z180" s="148"/>
    </row>
    <row r="181" spans="26:26" s="18" customFormat="1" x14ac:dyDescent="0.2">
      <c r="Z181" s="148"/>
    </row>
    <row r="182" spans="26:26" s="18" customFormat="1" x14ac:dyDescent="0.2">
      <c r="Z182" s="148"/>
    </row>
    <row r="183" spans="26:26" s="18" customFormat="1" x14ac:dyDescent="0.2">
      <c r="Z183" s="148"/>
    </row>
    <row r="184" spans="26:26" s="18" customFormat="1" x14ac:dyDescent="0.2">
      <c r="Z184" s="148"/>
    </row>
    <row r="185" spans="26:26" s="18" customFormat="1" x14ac:dyDescent="0.2">
      <c r="Z185" s="148"/>
    </row>
    <row r="186" spans="26:26" s="18" customFormat="1" x14ac:dyDescent="0.2">
      <c r="Z186" s="148"/>
    </row>
    <row r="187" spans="26:26" s="18" customFormat="1" x14ac:dyDescent="0.2">
      <c r="Z187" s="148"/>
    </row>
    <row r="188" spans="26:26" s="18" customFormat="1" x14ac:dyDescent="0.2">
      <c r="Z188" s="148"/>
    </row>
    <row r="189" spans="26:26" s="18" customFormat="1" x14ac:dyDescent="0.2">
      <c r="Z189" s="148"/>
    </row>
    <row r="190" spans="26:26" s="18" customFormat="1" x14ac:dyDescent="0.2">
      <c r="Z190" s="148"/>
    </row>
    <row r="191" spans="26:26" s="18" customFormat="1" x14ac:dyDescent="0.2">
      <c r="Z191" s="148"/>
    </row>
    <row r="192" spans="26:26" s="18" customFormat="1" x14ac:dyDescent="0.2">
      <c r="Z192" s="148"/>
    </row>
    <row r="193" spans="26:26" s="18" customFormat="1" x14ac:dyDescent="0.2">
      <c r="Z193" s="148"/>
    </row>
    <row r="194" spans="26:26" s="18" customFormat="1" x14ac:dyDescent="0.2">
      <c r="Z194" s="148"/>
    </row>
    <row r="195" spans="26:26" s="18" customFormat="1" x14ac:dyDescent="0.2">
      <c r="Z195" s="148"/>
    </row>
    <row r="196" spans="26:26" s="18" customFormat="1" x14ac:dyDescent="0.2">
      <c r="Z196" s="148"/>
    </row>
    <row r="197" spans="26:26" s="18" customFormat="1" x14ac:dyDescent="0.2">
      <c r="Z197" s="148"/>
    </row>
    <row r="198" spans="26:26" s="18" customFormat="1" x14ac:dyDescent="0.2">
      <c r="Z198" s="148"/>
    </row>
    <row r="199" spans="26:26" s="18" customFormat="1" x14ac:dyDescent="0.2">
      <c r="Z199" s="148"/>
    </row>
    <row r="200" spans="26:26" s="18" customFormat="1" x14ac:dyDescent="0.2">
      <c r="Z200" s="148"/>
    </row>
    <row r="201" spans="26:26" s="18" customFormat="1" x14ac:dyDescent="0.2">
      <c r="Z201" s="148"/>
    </row>
    <row r="202" spans="26:26" s="18" customFormat="1" x14ac:dyDescent="0.2">
      <c r="Z202" s="148"/>
    </row>
    <row r="203" spans="26:26" s="18" customFormat="1" x14ac:dyDescent="0.2">
      <c r="Z203" s="148"/>
    </row>
    <row r="204" spans="26:26" s="18" customFormat="1" x14ac:dyDescent="0.2">
      <c r="Z204" s="148"/>
    </row>
    <row r="205" spans="26:26" s="18" customFormat="1" x14ac:dyDescent="0.2">
      <c r="Z205" s="148"/>
    </row>
    <row r="206" spans="26:26" s="18" customFormat="1" x14ac:dyDescent="0.2">
      <c r="Z206" s="148"/>
    </row>
    <row r="207" spans="26:26" s="18" customFormat="1" x14ac:dyDescent="0.2">
      <c r="Z207" s="148"/>
    </row>
    <row r="208" spans="26:26" s="18" customFormat="1" x14ac:dyDescent="0.2">
      <c r="Z208" s="148"/>
    </row>
    <row r="209" spans="26:26" s="18" customFormat="1" x14ac:dyDescent="0.2">
      <c r="Z209" s="148"/>
    </row>
    <row r="210" spans="26:26" s="18" customFormat="1" x14ac:dyDescent="0.2">
      <c r="Z210" s="148"/>
    </row>
    <row r="211" spans="26:26" s="18" customFormat="1" x14ac:dyDescent="0.2">
      <c r="Z211" s="148"/>
    </row>
    <row r="212" spans="26:26" s="18" customFormat="1" x14ac:dyDescent="0.2">
      <c r="Z212" s="148"/>
    </row>
    <row r="213" spans="26:26" s="18" customFormat="1" x14ac:dyDescent="0.2">
      <c r="Z213" s="148"/>
    </row>
    <row r="214" spans="26:26" s="18" customFormat="1" x14ac:dyDescent="0.2">
      <c r="Z214" s="148"/>
    </row>
    <row r="215" spans="26:26" s="18" customFormat="1" x14ac:dyDescent="0.2">
      <c r="Z215" s="148"/>
    </row>
    <row r="216" spans="26:26" s="18" customFormat="1" x14ac:dyDescent="0.2">
      <c r="Z216" s="148"/>
    </row>
    <row r="217" spans="26:26" s="18" customFormat="1" x14ac:dyDescent="0.2">
      <c r="Z217" s="148"/>
    </row>
    <row r="218" spans="26:26" s="18" customFormat="1" x14ac:dyDescent="0.2">
      <c r="Z218" s="148"/>
    </row>
    <row r="219" spans="26:26" s="18" customFormat="1" x14ac:dyDescent="0.2">
      <c r="Z219" s="148"/>
    </row>
    <row r="220" spans="26:26" s="18" customFormat="1" x14ac:dyDescent="0.2">
      <c r="Z220" s="148"/>
    </row>
    <row r="221" spans="26:26" s="18" customFormat="1" x14ac:dyDescent="0.2">
      <c r="Z221" s="148"/>
    </row>
    <row r="222" spans="26:26" s="18" customFormat="1" x14ac:dyDescent="0.2">
      <c r="Z222" s="148"/>
    </row>
    <row r="223" spans="26:26" s="18" customFormat="1" x14ac:dyDescent="0.2">
      <c r="Z223" s="148"/>
    </row>
    <row r="224" spans="26:26" s="18" customFormat="1" x14ac:dyDescent="0.2">
      <c r="Z224" s="148"/>
    </row>
    <row r="225" spans="26:26" s="18" customFormat="1" x14ac:dyDescent="0.2">
      <c r="Z225" s="148"/>
    </row>
    <row r="226" spans="26:26" s="18" customFormat="1" x14ac:dyDescent="0.2">
      <c r="Z226" s="148"/>
    </row>
    <row r="227" spans="26:26" s="18" customFormat="1" x14ac:dyDescent="0.2">
      <c r="Z227" s="148"/>
    </row>
    <row r="228" spans="26:26" s="18" customFormat="1" x14ac:dyDescent="0.2">
      <c r="Z228" s="148"/>
    </row>
    <row r="229" spans="26:26" s="18" customFormat="1" x14ac:dyDescent="0.2">
      <c r="Z229" s="148"/>
    </row>
    <row r="230" spans="26:26" s="18" customFormat="1" x14ac:dyDescent="0.2">
      <c r="Z230" s="148"/>
    </row>
    <row r="231" spans="26:26" s="18" customFormat="1" x14ac:dyDescent="0.2">
      <c r="Z231" s="153"/>
    </row>
    <row r="232" spans="26:26" s="18" customFormat="1" x14ac:dyDescent="0.2">
      <c r="Z232" s="153"/>
    </row>
    <row r="233" spans="26:26" s="18" customFormat="1" x14ac:dyDescent="0.2">
      <c r="Z233" s="153"/>
    </row>
    <row r="234" spans="26:26" s="18" customFormat="1" x14ac:dyDescent="0.2">
      <c r="Z234" s="153"/>
    </row>
    <row r="235" spans="26:26" s="18" customFormat="1" x14ac:dyDescent="0.2">
      <c r="Z235" s="153"/>
    </row>
    <row r="236" spans="26:26" s="18" customFormat="1" x14ac:dyDescent="0.2">
      <c r="Z236" s="153"/>
    </row>
    <row r="237" spans="26:26" s="18" customFormat="1" x14ac:dyDescent="0.2">
      <c r="Z237" s="153"/>
    </row>
    <row r="238" spans="26:26" s="18" customFormat="1" x14ac:dyDescent="0.2">
      <c r="Z238" s="153"/>
    </row>
    <row r="239" spans="26:26" s="18" customFormat="1" x14ac:dyDescent="0.2">
      <c r="Z239" s="153"/>
    </row>
    <row r="240" spans="26:26" s="18" customFormat="1" x14ac:dyDescent="0.2">
      <c r="Z240" s="153"/>
    </row>
    <row r="241" spans="26:26" s="18" customFormat="1" x14ac:dyDescent="0.2">
      <c r="Z241" s="153"/>
    </row>
    <row r="242" spans="26:26" s="18" customFormat="1" x14ac:dyDescent="0.2">
      <c r="Z242" s="153"/>
    </row>
    <row r="243" spans="26:26" s="18" customFormat="1" x14ac:dyDescent="0.2">
      <c r="Z243" s="153"/>
    </row>
    <row r="244" spans="26:26" s="18" customFormat="1" x14ac:dyDescent="0.2">
      <c r="Z244" s="153"/>
    </row>
    <row r="245" spans="26:26" s="18" customFormat="1" x14ac:dyDescent="0.2">
      <c r="Z245" s="153"/>
    </row>
    <row r="246" spans="26:26" s="18" customFormat="1" x14ac:dyDescent="0.2">
      <c r="Z246" s="153"/>
    </row>
    <row r="247" spans="26:26" s="18" customFormat="1" x14ac:dyDescent="0.2">
      <c r="Z247" s="153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177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50">
        <f>SUM(C5:C7)</f>
        <v>17152</v>
      </c>
      <c r="D4" s="150">
        <f t="shared" ref="D4:K4" si="0">SUM(D5:D7)</f>
        <v>23088</v>
      </c>
      <c r="E4" s="150">
        <f t="shared" si="0"/>
        <v>24766</v>
      </c>
      <c r="F4" s="151">
        <f t="shared" si="0"/>
        <v>26305</v>
      </c>
      <c r="G4" s="150">
        <f t="shared" si="0"/>
        <v>30737</v>
      </c>
      <c r="H4" s="152">
        <f t="shared" si="0"/>
        <v>29714</v>
      </c>
      <c r="I4" s="150">
        <f t="shared" si="0"/>
        <v>28243</v>
      </c>
      <c r="J4" s="150">
        <f t="shared" si="0"/>
        <v>31911</v>
      </c>
      <c r="K4" s="150">
        <f t="shared" si="0"/>
        <v>38700.783000000003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5">
        <v>14176</v>
      </c>
      <c r="D5" s="156">
        <v>16561</v>
      </c>
      <c r="E5" s="156">
        <v>19844</v>
      </c>
      <c r="F5" s="155">
        <v>22901</v>
      </c>
      <c r="G5" s="156">
        <v>19228</v>
      </c>
      <c r="H5" s="157">
        <v>18457</v>
      </c>
      <c r="I5" s="156">
        <v>20145</v>
      </c>
      <c r="J5" s="156">
        <v>23238</v>
      </c>
      <c r="K5" s="157">
        <v>24512.114000000001</v>
      </c>
      <c r="AA5" s="41">
        <v>4</v>
      </c>
    </row>
    <row r="6" spans="1:27" s="18" customFormat="1" ht="12.75" customHeight="1" x14ac:dyDescent="0.25">
      <c r="A6" s="64"/>
      <c r="B6" s="114" t="s">
        <v>45</v>
      </c>
      <c r="C6" s="159">
        <v>2973</v>
      </c>
      <c r="D6" s="160">
        <v>6527</v>
      </c>
      <c r="E6" s="160">
        <v>4922</v>
      </c>
      <c r="F6" s="159">
        <v>3404</v>
      </c>
      <c r="G6" s="160">
        <v>11509</v>
      </c>
      <c r="H6" s="161">
        <v>11257</v>
      </c>
      <c r="I6" s="160">
        <v>8098</v>
      </c>
      <c r="J6" s="160">
        <v>8673</v>
      </c>
      <c r="K6" s="161">
        <v>14188.669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62">
        <v>3</v>
      </c>
      <c r="D7" s="163">
        <v>0</v>
      </c>
      <c r="E7" s="163">
        <v>0</v>
      </c>
      <c r="F7" s="162">
        <v>0</v>
      </c>
      <c r="G7" s="163">
        <v>0</v>
      </c>
      <c r="H7" s="164">
        <v>0</v>
      </c>
      <c r="I7" s="163">
        <v>0</v>
      </c>
      <c r="J7" s="163">
        <v>0</v>
      </c>
      <c r="K7" s="164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50">
        <f>SUM(C9:C15)</f>
        <v>4623</v>
      </c>
      <c r="D8" s="150">
        <f t="shared" ref="D8:K8" si="1">SUM(D9:D15)</f>
        <v>5508</v>
      </c>
      <c r="E8" s="150">
        <f t="shared" si="1"/>
        <v>0</v>
      </c>
      <c r="F8" s="151">
        <f t="shared" si="1"/>
        <v>0</v>
      </c>
      <c r="G8" s="150">
        <f t="shared" si="1"/>
        <v>0</v>
      </c>
      <c r="H8" s="152">
        <f t="shared" si="1"/>
        <v>0</v>
      </c>
      <c r="I8" s="150">
        <f t="shared" si="1"/>
        <v>0</v>
      </c>
      <c r="J8" s="150">
        <f t="shared" si="1"/>
        <v>0</v>
      </c>
      <c r="K8" s="150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5">
        <v>0</v>
      </c>
      <c r="D9" s="156">
        <v>0</v>
      </c>
      <c r="E9" s="156">
        <v>0</v>
      </c>
      <c r="F9" s="155">
        <v>0</v>
      </c>
      <c r="G9" s="156">
        <v>0</v>
      </c>
      <c r="H9" s="157">
        <v>0</v>
      </c>
      <c r="I9" s="156">
        <v>0</v>
      </c>
      <c r="J9" s="156">
        <v>0</v>
      </c>
      <c r="K9" s="157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9">
        <v>0</v>
      </c>
      <c r="D10" s="160">
        <v>0</v>
      </c>
      <c r="E10" s="160">
        <v>0</v>
      </c>
      <c r="F10" s="159">
        <v>0</v>
      </c>
      <c r="G10" s="160">
        <v>0</v>
      </c>
      <c r="H10" s="161">
        <v>0</v>
      </c>
      <c r="I10" s="160">
        <v>0</v>
      </c>
      <c r="J10" s="160">
        <v>0</v>
      </c>
      <c r="K10" s="161">
        <v>0</v>
      </c>
    </row>
    <row r="11" spans="1:27" s="18" customFormat="1" ht="12.75" customHeight="1" x14ac:dyDescent="0.2">
      <c r="A11" s="70"/>
      <c r="B11" s="114" t="s">
        <v>26</v>
      </c>
      <c r="C11" s="159">
        <v>0</v>
      </c>
      <c r="D11" s="160">
        <v>0</v>
      </c>
      <c r="E11" s="160">
        <v>0</v>
      </c>
      <c r="F11" s="159">
        <v>0</v>
      </c>
      <c r="G11" s="160">
        <v>0</v>
      </c>
      <c r="H11" s="161">
        <v>0</v>
      </c>
      <c r="I11" s="160">
        <v>0</v>
      </c>
      <c r="J11" s="160">
        <v>0</v>
      </c>
      <c r="K11" s="161">
        <v>0</v>
      </c>
    </row>
    <row r="12" spans="1:27" s="18" customFormat="1" ht="12.75" customHeight="1" x14ac:dyDescent="0.25">
      <c r="A12" s="64"/>
      <c r="B12" s="114" t="s">
        <v>95</v>
      </c>
      <c r="C12" s="159">
        <v>0</v>
      </c>
      <c r="D12" s="160">
        <v>0</v>
      </c>
      <c r="E12" s="160">
        <v>0</v>
      </c>
      <c r="F12" s="159">
        <v>0</v>
      </c>
      <c r="G12" s="160">
        <v>0</v>
      </c>
      <c r="H12" s="161">
        <v>0</v>
      </c>
      <c r="I12" s="160">
        <v>0</v>
      </c>
      <c r="J12" s="160">
        <v>0</v>
      </c>
      <c r="K12" s="161">
        <v>0</v>
      </c>
    </row>
    <row r="13" spans="1:27" s="18" customFormat="1" ht="12.75" customHeight="1" x14ac:dyDescent="0.2">
      <c r="A13" s="70"/>
      <c r="B13" s="114" t="s">
        <v>29</v>
      </c>
      <c r="C13" s="159">
        <v>0</v>
      </c>
      <c r="D13" s="160">
        <v>0</v>
      </c>
      <c r="E13" s="160">
        <v>0</v>
      </c>
      <c r="F13" s="159">
        <v>0</v>
      </c>
      <c r="G13" s="160">
        <v>0</v>
      </c>
      <c r="H13" s="161">
        <v>0</v>
      </c>
      <c r="I13" s="160">
        <v>0</v>
      </c>
      <c r="J13" s="160">
        <v>0</v>
      </c>
      <c r="K13" s="161">
        <v>0</v>
      </c>
    </row>
    <row r="14" spans="1:27" s="18" customFormat="1" ht="12.75" customHeight="1" x14ac:dyDescent="0.2">
      <c r="A14" s="70"/>
      <c r="B14" s="114" t="s">
        <v>100</v>
      </c>
      <c r="C14" s="159">
        <v>0</v>
      </c>
      <c r="D14" s="160">
        <v>0</v>
      </c>
      <c r="E14" s="160">
        <v>0</v>
      </c>
      <c r="F14" s="159">
        <v>0</v>
      </c>
      <c r="G14" s="160">
        <v>0</v>
      </c>
      <c r="H14" s="161">
        <v>0</v>
      </c>
      <c r="I14" s="160">
        <v>0</v>
      </c>
      <c r="J14" s="160">
        <v>0</v>
      </c>
      <c r="K14" s="161">
        <v>0</v>
      </c>
    </row>
    <row r="15" spans="1:27" s="18" customFormat="1" ht="12.75" customHeight="1" x14ac:dyDescent="0.2">
      <c r="A15" s="70"/>
      <c r="B15" s="114" t="s">
        <v>101</v>
      </c>
      <c r="C15" s="162">
        <v>4623</v>
      </c>
      <c r="D15" s="163">
        <v>5508</v>
      </c>
      <c r="E15" s="163">
        <v>0</v>
      </c>
      <c r="F15" s="162">
        <v>0</v>
      </c>
      <c r="G15" s="163">
        <v>0</v>
      </c>
      <c r="H15" s="164">
        <v>0</v>
      </c>
      <c r="I15" s="163">
        <v>0</v>
      </c>
      <c r="J15" s="163">
        <v>0</v>
      </c>
      <c r="K15" s="164">
        <v>0</v>
      </c>
    </row>
    <row r="16" spans="1:27" s="31" customFormat="1" ht="12.75" customHeight="1" x14ac:dyDescent="0.25">
      <c r="A16" s="24"/>
      <c r="B16" s="130" t="s">
        <v>104</v>
      </c>
      <c r="C16" s="150">
        <f>SUM(C17:C23)</f>
        <v>3947</v>
      </c>
      <c r="D16" s="150">
        <f t="shared" ref="D16:K16" si="2">SUM(D17:D23)</f>
        <v>891</v>
      </c>
      <c r="E16" s="150">
        <f t="shared" si="2"/>
        <v>6648</v>
      </c>
      <c r="F16" s="151">
        <f t="shared" si="2"/>
        <v>7918</v>
      </c>
      <c r="G16" s="150">
        <f t="shared" si="2"/>
        <v>0</v>
      </c>
      <c r="H16" s="152">
        <f t="shared" si="2"/>
        <v>0</v>
      </c>
      <c r="I16" s="150">
        <f t="shared" si="2"/>
        <v>0</v>
      </c>
      <c r="J16" s="150">
        <f t="shared" si="2"/>
        <v>0</v>
      </c>
      <c r="K16" s="150">
        <f t="shared" si="2"/>
        <v>0.10199999999986176</v>
      </c>
    </row>
    <row r="17" spans="1:11" s="18" customFormat="1" ht="12.75" customHeight="1" x14ac:dyDescent="0.2">
      <c r="A17" s="70"/>
      <c r="B17" s="114" t="s">
        <v>105</v>
      </c>
      <c r="C17" s="155">
        <v>0</v>
      </c>
      <c r="D17" s="156">
        <v>0</v>
      </c>
      <c r="E17" s="156">
        <v>4646</v>
      </c>
      <c r="F17" s="155">
        <v>4450</v>
      </c>
      <c r="G17" s="156">
        <v>0</v>
      </c>
      <c r="H17" s="157">
        <v>0</v>
      </c>
      <c r="I17" s="156">
        <v>0</v>
      </c>
      <c r="J17" s="156">
        <v>0</v>
      </c>
      <c r="K17" s="157">
        <v>0</v>
      </c>
    </row>
    <row r="18" spans="1:11" s="18" customFormat="1" ht="12.75" customHeight="1" x14ac:dyDescent="0.2">
      <c r="A18" s="70"/>
      <c r="B18" s="114" t="s">
        <v>108</v>
      </c>
      <c r="C18" s="159">
        <v>586</v>
      </c>
      <c r="D18" s="160">
        <v>450</v>
      </c>
      <c r="E18" s="160">
        <v>170</v>
      </c>
      <c r="F18" s="159">
        <v>0</v>
      </c>
      <c r="G18" s="160">
        <v>0</v>
      </c>
      <c r="H18" s="161">
        <v>0</v>
      </c>
      <c r="I18" s="160">
        <v>0</v>
      </c>
      <c r="J18" s="160">
        <v>0</v>
      </c>
      <c r="K18" s="161">
        <v>-0.70199999999999818</v>
      </c>
    </row>
    <row r="19" spans="1:11" s="18" customFormat="1" ht="12.75" customHeight="1" x14ac:dyDescent="0.2">
      <c r="A19" s="70"/>
      <c r="B19" s="114" t="s">
        <v>111</v>
      </c>
      <c r="C19" s="159">
        <v>0</v>
      </c>
      <c r="D19" s="160">
        <v>0</v>
      </c>
      <c r="E19" s="160">
        <v>0</v>
      </c>
      <c r="F19" s="159">
        <v>0</v>
      </c>
      <c r="G19" s="160">
        <v>0</v>
      </c>
      <c r="H19" s="161">
        <v>0</v>
      </c>
      <c r="I19" s="160">
        <v>0</v>
      </c>
      <c r="J19" s="160">
        <v>0</v>
      </c>
      <c r="K19" s="161">
        <v>0</v>
      </c>
    </row>
    <row r="20" spans="1:11" s="18" customFormat="1" ht="12.75" customHeight="1" x14ac:dyDescent="0.2">
      <c r="A20" s="70"/>
      <c r="B20" s="114" t="s">
        <v>112</v>
      </c>
      <c r="C20" s="159">
        <v>0</v>
      </c>
      <c r="D20" s="160">
        <v>0</v>
      </c>
      <c r="E20" s="160">
        <v>0</v>
      </c>
      <c r="F20" s="159">
        <v>0</v>
      </c>
      <c r="G20" s="160">
        <v>0</v>
      </c>
      <c r="H20" s="161">
        <v>0</v>
      </c>
      <c r="I20" s="160">
        <v>0</v>
      </c>
      <c r="J20" s="160">
        <v>0</v>
      </c>
      <c r="K20" s="161">
        <v>0</v>
      </c>
    </row>
    <row r="21" spans="1:11" s="18" customFormat="1" ht="12.75" customHeight="1" x14ac:dyDescent="0.2">
      <c r="A21" s="70"/>
      <c r="B21" s="114" t="s">
        <v>113</v>
      </c>
      <c r="C21" s="159">
        <v>1243</v>
      </c>
      <c r="D21" s="160">
        <v>280</v>
      </c>
      <c r="E21" s="160">
        <v>1832</v>
      </c>
      <c r="F21" s="159">
        <v>1440</v>
      </c>
      <c r="G21" s="160">
        <v>0</v>
      </c>
      <c r="H21" s="161">
        <v>0</v>
      </c>
      <c r="I21" s="160">
        <v>0</v>
      </c>
      <c r="J21" s="160">
        <v>0</v>
      </c>
      <c r="K21" s="161">
        <v>0.31999999999993634</v>
      </c>
    </row>
    <row r="22" spans="1:11" s="18" customFormat="1" ht="12.75" customHeight="1" x14ac:dyDescent="0.2">
      <c r="A22" s="70"/>
      <c r="B22" s="114" t="s">
        <v>37</v>
      </c>
      <c r="C22" s="159">
        <v>2118</v>
      </c>
      <c r="D22" s="160">
        <v>161</v>
      </c>
      <c r="E22" s="160">
        <v>0</v>
      </c>
      <c r="F22" s="159">
        <v>2028</v>
      </c>
      <c r="G22" s="160">
        <v>0</v>
      </c>
      <c r="H22" s="161">
        <v>0</v>
      </c>
      <c r="I22" s="160">
        <v>0</v>
      </c>
      <c r="J22" s="160">
        <v>0</v>
      </c>
      <c r="K22" s="161">
        <v>0.4839999999999236</v>
      </c>
    </row>
    <row r="23" spans="1:11" s="18" customFormat="1" ht="12.75" customHeight="1" x14ac:dyDescent="0.25">
      <c r="A23" s="64"/>
      <c r="B23" s="114" t="s">
        <v>114</v>
      </c>
      <c r="C23" s="162">
        <v>0</v>
      </c>
      <c r="D23" s="163">
        <v>0</v>
      </c>
      <c r="E23" s="163">
        <v>0</v>
      </c>
      <c r="F23" s="162">
        <v>0</v>
      </c>
      <c r="G23" s="163">
        <v>0</v>
      </c>
      <c r="H23" s="164">
        <v>0</v>
      </c>
      <c r="I23" s="163">
        <v>0</v>
      </c>
      <c r="J23" s="163">
        <v>0</v>
      </c>
      <c r="K23" s="164">
        <v>0</v>
      </c>
    </row>
    <row r="24" spans="1:11" s="18" customFormat="1" ht="12.75" customHeight="1" x14ac:dyDescent="0.2">
      <c r="A24" s="70"/>
      <c r="B24" s="130" t="s">
        <v>115</v>
      </c>
      <c r="C24" s="150">
        <v>3</v>
      </c>
      <c r="D24" s="150">
        <v>9</v>
      </c>
      <c r="E24" s="150">
        <v>0</v>
      </c>
      <c r="F24" s="151">
        <v>0</v>
      </c>
      <c r="G24" s="150">
        <v>0</v>
      </c>
      <c r="H24" s="152">
        <v>115</v>
      </c>
      <c r="I24" s="150">
        <v>0</v>
      </c>
      <c r="J24" s="150">
        <v>0</v>
      </c>
      <c r="K24" s="150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25725</v>
      </c>
      <c r="D26" s="103">
        <f t="shared" ref="D26:K26" si="3">+D4+D8+D16+D24</f>
        <v>29496</v>
      </c>
      <c r="E26" s="103">
        <f t="shared" si="3"/>
        <v>31414</v>
      </c>
      <c r="F26" s="104">
        <f t="shared" si="3"/>
        <v>34223</v>
      </c>
      <c r="G26" s="103">
        <f t="shared" si="3"/>
        <v>30737</v>
      </c>
      <c r="H26" s="105">
        <f t="shared" si="3"/>
        <v>29829</v>
      </c>
      <c r="I26" s="103">
        <f t="shared" si="3"/>
        <v>28243</v>
      </c>
      <c r="J26" s="103">
        <f t="shared" si="3"/>
        <v>31911</v>
      </c>
      <c r="K26" s="103">
        <f t="shared" si="3"/>
        <v>38700.885000000002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53"/>
    <col min="27" max="16384" width="9.140625" style="108"/>
  </cols>
  <sheetData>
    <row r="1" spans="1:27" s="6" customFormat="1" ht="15.75" customHeight="1" x14ac:dyDescent="0.2">
      <c r="A1" s="1" t="s">
        <v>178</v>
      </c>
      <c r="B1" s="2"/>
      <c r="C1" s="4"/>
      <c r="D1" s="4"/>
      <c r="E1" s="4"/>
      <c r="F1" s="4"/>
      <c r="G1" s="4"/>
      <c r="H1" s="4"/>
      <c r="I1" s="4"/>
      <c r="J1" s="4"/>
      <c r="K1" s="4"/>
      <c r="Z1" s="153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48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49" t="s">
        <v>117</v>
      </c>
    </row>
    <row r="4" spans="1:27" s="18" customFormat="1" ht="12.75" customHeight="1" x14ac:dyDescent="0.2">
      <c r="A4" s="70"/>
      <c r="B4" s="171" t="s">
        <v>155</v>
      </c>
      <c r="C4" s="160">
        <v>64752</v>
      </c>
      <c r="D4" s="160">
        <v>106360</v>
      </c>
      <c r="E4" s="160">
        <v>126635</v>
      </c>
      <c r="F4" s="155">
        <v>140274</v>
      </c>
      <c r="G4" s="156">
        <v>170483</v>
      </c>
      <c r="H4" s="157">
        <v>97569</v>
      </c>
      <c r="I4" s="160">
        <v>146531</v>
      </c>
      <c r="J4" s="160">
        <v>140760</v>
      </c>
      <c r="K4" s="160">
        <v>141792.28</v>
      </c>
      <c r="Z4" s="148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156</v>
      </c>
      <c r="C5" s="160">
        <v>82412</v>
      </c>
      <c r="D5" s="160">
        <v>112049</v>
      </c>
      <c r="E5" s="160">
        <v>151099</v>
      </c>
      <c r="F5" s="159">
        <v>184375</v>
      </c>
      <c r="G5" s="160">
        <v>185776</v>
      </c>
      <c r="H5" s="161">
        <v>228284</v>
      </c>
      <c r="I5" s="160">
        <v>173604</v>
      </c>
      <c r="J5" s="160">
        <v>197759</v>
      </c>
      <c r="K5" s="160">
        <v>199064.16699999999</v>
      </c>
      <c r="Z5" s="148">
        <f t="shared" si="0"/>
        <v>1</v>
      </c>
      <c r="AA5" s="41">
        <v>5</v>
      </c>
    </row>
    <row r="6" spans="1:27" s="18" customFormat="1" ht="12.75" customHeight="1" x14ac:dyDescent="0.2">
      <c r="A6" s="70"/>
      <c r="B6" s="171" t="s">
        <v>157</v>
      </c>
      <c r="C6" s="160">
        <v>1723</v>
      </c>
      <c r="D6" s="160">
        <v>2022</v>
      </c>
      <c r="E6" s="160">
        <v>1395</v>
      </c>
      <c r="F6" s="159">
        <v>1976</v>
      </c>
      <c r="G6" s="160">
        <v>2976</v>
      </c>
      <c r="H6" s="161">
        <v>2681</v>
      </c>
      <c r="I6" s="160">
        <v>2780</v>
      </c>
      <c r="J6" s="160">
        <v>1064</v>
      </c>
      <c r="K6" s="160">
        <v>1120.3919999999998</v>
      </c>
      <c r="Z6" s="148">
        <f t="shared" si="0"/>
        <v>1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60"/>
      <c r="D7" s="160"/>
      <c r="E7" s="160"/>
      <c r="F7" s="159"/>
      <c r="G7" s="160"/>
      <c r="H7" s="161"/>
      <c r="I7" s="160"/>
      <c r="J7" s="160"/>
      <c r="K7" s="160"/>
      <c r="Z7" s="148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60"/>
      <c r="D8" s="160"/>
      <c r="E8" s="160"/>
      <c r="F8" s="159"/>
      <c r="G8" s="160"/>
      <c r="H8" s="161"/>
      <c r="I8" s="160"/>
      <c r="J8" s="160"/>
      <c r="K8" s="160"/>
      <c r="Z8" s="148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60"/>
      <c r="D9" s="160"/>
      <c r="E9" s="160"/>
      <c r="F9" s="159"/>
      <c r="G9" s="160"/>
      <c r="H9" s="161"/>
      <c r="I9" s="160"/>
      <c r="J9" s="160"/>
      <c r="K9" s="160"/>
      <c r="Z9" s="148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60"/>
      <c r="D10" s="160"/>
      <c r="E10" s="160"/>
      <c r="F10" s="159"/>
      <c r="G10" s="160"/>
      <c r="H10" s="161"/>
      <c r="I10" s="160"/>
      <c r="J10" s="160"/>
      <c r="K10" s="160"/>
      <c r="Z10" s="148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60"/>
      <c r="D11" s="160"/>
      <c r="E11" s="160"/>
      <c r="F11" s="159"/>
      <c r="G11" s="160"/>
      <c r="H11" s="161"/>
      <c r="I11" s="160"/>
      <c r="J11" s="160"/>
      <c r="K11" s="160"/>
      <c r="Z11" s="148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60"/>
      <c r="D12" s="160"/>
      <c r="E12" s="160"/>
      <c r="F12" s="159"/>
      <c r="G12" s="160"/>
      <c r="H12" s="161"/>
      <c r="I12" s="160"/>
      <c r="J12" s="160"/>
      <c r="K12" s="160"/>
      <c r="Z12" s="148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60"/>
      <c r="D13" s="160"/>
      <c r="E13" s="160"/>
      <c r="F13" s="159"/>
      <c r="G13" s="160"/>
      <c r="H13" s="161"/>
      <c r="I13" s="160"/>
      <c r="J13" s="160"/>
      <c r="K13" s="160"/>
      <c r="Z13" s="148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60"/>
      <c r="D14" s="160"/>
      <c r="E14" s="160"/>
      <c r="F14" s="159"/>
      <c r="G14" s="160"/>
      <c r="H14" s="161"/>
      <c r="I14" s="160"/>
      <c r="J14" s="160"/>
      <c r="K14" s="160"/>
      <c r="Z14" s="148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60"/>
      <c r="D15" s="160"/>
      <c r="E15" s="160"/>
      <c r="F15" s="159"/>
      <c r="G15" s="160"/>
      <c r="H15" s="161"/>
      <c r="I15" s="160"/>
      <c r="J15" s="160"/>
      <c r="K15" s="160"/>
      <c r="Z15" s="148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60"/>
      <c r="D16" s="160"/>
      <c r="E16" s="160"/>
      <c r="F16" s="159"/>
      <c r="G16" s="160"/>
      <c r="H16" s="161"/>
      <c r="I16" s="160"/>
      <c r="J16" s="160"/>
      <c r="K16" s="160"/>
      <c r="Z16" s="148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60"/>
      <c r="D17" s="160"/>
      <c r="E17" s="160"/>
      <c r="F17" s="159"/>
      <c r="G17" s="160"/>
      <c r="H17" s="161"/>
      <c r="I17" s="160"/>
      <c r="J17" s="160"/>
      <c r="K17" s="160"/>
      <c r="Z17" s="148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60"/>
      <c r="D18" s="160"/>
      <c r="E18" s="160"/>
      <c r="F18" s="159"/>
      <c r="G18" s="160"/>
      <c r="H18" s="161"/>
      <c r="I18" s="160"/>
      <c r="J18" s="160"/>
      <c r="K18" s="160"/>
      <c r="Z18" s="148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148887</v>
      </c>
      <c r="D19" s="103">
        <f t="shared" ref="D19:K19" si="1">SUM(D4:D18)</f>
        <v>220431</v>
      </c>
      <c r="E19" s="103">
        <f t="shared" si="1"/>
        <v>279129</v>
      </c>
      <c r="F19" s="104">
        <f t="shared" si="1"/>
        <v>326625</v>
      </c>
      <c r="G19" s="103">
        <f t="shared" si="1"/>
        <v>359235</v>
      </c>
      <c r="H19" s="105">
        <f t="shared" si="1"/>
        <v>328534</v>
      </c>
      <c r="I19" s="103">
        <f t="shared" si="1"/>
        <v>322915</v>
      </c>
      <c r="J19" s="103">
        <f t="shared" si="1"/>
        <v>339583</v>
      </c>
      <c r="K19" s="103">
        <f t="shared" si="1"/>
        <v>341976.83899999998</v>
      </c>
      <c r="Z19" s="148">
        <f t="shared" si="0"/>
        <v>1</v>
      </c>
    </row>
    <row r="20" spans="1:26" s="18" customFormat="1" hidden="1" x14ac:dyDescent="0.25">
      <c r="A20" s="172"/>
      <c r="Z20" s="148">
        <f t="shared" si="0"/>
        <v>0</v>
      </c>
    </row>
    <row r="21" spans="1:26" s="18" customFormat="1" x14ac:dyDescent="0.2">
      <c r="Z21" s="148"/>
    </row>
    <row r="22" spans="1:26" s="18" customFormat="1" x14ac:dyDescent="0.2">
      <c r="Z22" s="148"/>
    </row>
    <row r="23" spans="1:26" s="18" customFormat="1" x14ac:dyDescent="0.2">
      <c r="Z23" s="148"/>
    </row>
    <row r="24" spans="1:26" s="18" customFormat="1" x14ac:dyDescent="0.2">
      <c r="Z24" s="148"/>
    </row>
    <row r="25" spans="1:26" s="18" customFormat="1" x14ac:dyDescent="0.2">
      <c r="Z25" s="148"/>
    </row>
    <row r="26" spans="1:26" s="18" customFormat="1" x14ac:dyDescent="0.2">
      <c r="Z26" s="148"/>
    </row>
    <row r="27" spans="1:26" s="18" customFormat="1" x14ac:dyDescent="0.2">
      <c r="Z27" s="148"/>
    </row>
    <row r="28" spans="1:26" s="18" customFormat="1" x14ac:dyDescent="0.2">
      <c r="Z28" s="148"/>
    </row>
    <row r="29" spans="1:26" s="18" customFormat="1" x14ac:dyDescent="0.2">
      <c r="Z29" s="148"/>
    </row>
    <row r="30" spans="1:26" s="18" customFormat="1" x14ac:dyDescent="0.2">
      <c r="Z30" s="148"/>
    </row>
    <row r="31" spans="1:26" s="18" customFormat="1" x14ac:dyDescent="0.2">
      <c r="Z31" s="148"/>
    </row>
    <row r="32" spans="1:26" s="18" customFormat="1" x14ac:dyDescent="0.2">
      <c r="Z32" s="148"/>
    </row>
    <row r="33" spans="26:26" s="18" customFormat="1" x14ac:dyDescent="0.2">
      <c r="Z33" s="148"/>
    </row>
    <row r="34" spans="26:26" s="18" customFormat="1" x14ac:dyDescent="0.2">
      <c r="Z34" s="148"/>
    </row>
    <row r="35" spans="26:26" s="18" customFormat="1" x14ac:dyDescent="0.2">
      <c r="Z35" s="148"/>
    </row>
    <row r="36" spans="26:26" s="18" customFormat="1" x14ac:dyDescent="0.2">
      <c r="Z36" s="148"/>
    </row>
    <row r="37" spans="26:26" s="18" customFormat="1" x14ac:dyDescent="0.2">
      <c r="Z37" s="148"/>
    </row>
    <row r="38" spans="26:26" s="18" customFormat="1" x14ac:dyDescent="0.2">
      <c r="Z38" s="148"/>
    </row>
    <row r="39" spans="26:26" s="18" customFormat="1" x14ac:dyDescent="0.2">
      <c r="Z39" s="148"/>
    </row>
    <row r="40" spans="26:26" s="18" customFormat="1" x14ac:dyDescent="0.2">
      <c r="Z40" s="148"/>
    </row>
    <row r="41" spans="26:26" s="18" customFormat="1" x14ac:dyDescent="0.2">
      <c r="Z41" s="148"/>
    </row>
    <row r="42" spans="26:26" s="18" customFormat="1" x14ac:dyDescent="0.2">
      <c r="Z42" s="148"/>
    </row>
    <row r="43" spans="26:26" s="18" customFormat="1" x14ac:dyDescent="0.2">
      <c r="Z43" s="148"/>
    </row>
    <row r="44" spans="26:26" s="18" customFormat="1" x14ac:dyDescent="0.2">
      <c r="Z44" s="148"/>
    </row>
    <row r="45" spans="26:26" s="18" customFormat="1" x14ac:dyDescent="0.2">
      <c r="Z45" s="148"/>
    </row>
    <row r="46" spans="26:26" s="18" customFormat="1" x14ac:dyDescent="0.2">
      <c r="Z46" s="148"/>
    </row>
    <row r="47" spans="26:26" s="18" customFormat="1" x14ac:dyDescent="0.2">
      <c r="Z47" s="148"/>
    </row>
    <row r="48" spans="26:26" s="18" customFormat="1" x14ac:dyDescent="0.2">
      <c r="Z48" s="148"/>
    </row>
    <row r="49" spans="26:26" s="18" customFormat="1" x14ac:dyDescent="0.2">
      <c r="Z49" s="148"/>
    </row>
    <row r="50" spans="26:26" s="18" customFormat="1" x14ac:dyDescent="0.2">
      <c r="Z50" s="148"/>
    </row>
    <row r="51" spans="26:26" s="18" customFormat="1" x14ac:dyDescent="0.2">
      <c r="Z51" s="148"/>
    </row>
    <row r="52" spans="26:26" s="18" customFormat="1" x14ac:dyDescent="0.2">
      <c r="Z52" s="148"/>
    </row>
    <row r="53" spans="26:26" s="18" customFormat="1" x14ac:dyDescent="0.2">
      <c r="Z53" s="148"/>
    </row>
    <row r="54" spans="26:26" s="18" customFormat="1" x14ac:dyDescent="0.2">
      <c r="Z54" s="148"/>
    </row>
    <row r="55" spans="26:26" s="18" customFormat="1" x14ac:dyDescent="0.2">
      <c r="Z55" s="148"/>
    </row>
    <row r="56" spans="26:26" s="18" customFormat="1" x14ac:dyDescent="0.2">
      <c r="Z56" s="148"/>
    </row>
    <row r="57" spans="26:26" s="18" customFormat="1" x14ac:dyDescent="0.2">
      <c r="Z57" s="148"/>
    </row>
    <row r="58" spans="26:26" s="18" customFormat="1" x14ac:dyDescent="0.2">
      <c r="Z58" s="148"/>
    </row>
    <row r="59" spans="26:26" s="18" customFormat="1" x14ac:dyDescent="0.2">
      <c r="Z59" s="148"/>
    </row>
    <row r="60" spans="26:26" s="18" customFormat="1" x14ac:dyDescent="0.2">
      <c r="Z60" s="148"/>
    </row>
    <row r="61" spans="26:26" s="18" customFormat="1" x14ac:dyDescent="0.2">
      <c r="Z61" s="148"/>
    </row>
    <row r="62" spans="26:26" s="18" customFormat="1" x14ac:dyDescent="0.2">
      <c r="Z62" s="148"/>
    </row>
    <row r="63" spans="26:26" s="18" customFormat="1" x14ac:dyDescent="0.2">
      <c r="Z63" s="148"/>
    </row>
    <row r="64" spans="26:26" s="18" customFormat="1" x14ac:dyDescent="0.2">
      <c r="Z64" s="148"/>
    </row>
    <row r="65" spans="26:26" s="18" customFormat="1" x14ac:dyDescent="0.2">
      <c r="Z65" s="148"/>
    </row>
    <row r="66" spans="26:26" s="18" customFormat="1" x14ac:dyDescent="0.2">
      <c r="Z66" s="148"/>
    </row>
    <row r="67" spans="26:26" s="18" customFormat="1" x14ac:dyDescent="0.2">
      <c r="Z67" s="148"/>
    </row>
    <row r="68" spans="26:26" s="18" customFormat="1" x14ac:dyDescent="0.2">
      <c r="Z68" s="148"/>
    </row>
    <row r="69" spans="26:26" s="18" customFormat="1" x14ac:dyDescent="0.2">
      <c r="Z69" s="148"/>
    </row>
    <row r="70" spans="26:26" s="18" customFormat="1" x14ac:dyDescent="0.2">
      <c r="Z70" s="148"/>
    </row>
    <row r="71" spans="26:26" s="18" customFormat="1" x14ac:dyDescent="0.2">
      <c r="Z71" s="148"/>
    </row>
    <row r="72" spans="26:26" s="18" customFormat="1" x14ac:dyDescent="0.2">
      <c r="Z72" s="148"/>
    </row>
    <row r="73" spans="26:26" s="18" customFormat="1" x14ac:dyDescent="0.2">
      <c r="Z73" s="148"/>
    </row>
    <row r="74" spans="26:26" s="18" customFormat="1" x14ac:dyDescent="0.2">
      <c r="Z74" s="148"/>
    </row>
    <row r="75" spans="26:26" s="18" customFormat="1" x14ac:dyDescent="0.2">
      <c r="Z75" s="148"/>
    </row>
    <row r="76" spans="26:26" s="18" customFormat="1" x14ac:dyDescent="0.2">
      <c r="Z76" s="148"/>
    </row>
    <row r="77" spans="26:26" s="18" customFormat="1" x14ac:dyDescent="0.2">
      <c r="Z77" s="148"/>
    </row>
    <row r="78" spans="26:26" s="18" customFormat="1" x14ac:dyDescent="0.2">
      <c r="Z78" s="148"/>
    </row>
    <row r="79" spans="26:26" s="18" customFormat="1" x14ac:dyDescent="0.2">
      <c r="Z79" s="148"/>
    </row>
    <row r="80" spans="26:26" s="18" customFormat="1" x14ac:dyDescent="0.2">
      <c r="Z80" s="148"/>
    </row>
    <row r="81" spans="26:26" s="18" customFormat="1" x14ac:dyDescent="0.2">
      <c r="Z81" s="148"/>
    </row>
    <row r="82" spans="26:26" s="18" customFormat="1" x14ac:dyDescent="0.2">
      <c r="Z82" s="148"/>
    </row>
    <row r="83" spans="26:26" s="18" customFormat="1" x14ac:dyDescent="0.2">
      <c r="Z83" s="148"/>
    </row>
    <row r="84" spans="26:26" s="18" customFormat="1" x14ac:dyDescent="0.2">
      <c r="Z84" s="148"/>
    </row>
    <row r="85" spans="26:26" s="18" customFormat="1" x14ac:dyDescent="0.2">
      <c r="Z85" s="148"/>
    </row>
    <row r="86" spans="26:26" s="18" customFormat="1" x14ac:dyDescent="0.2">
      <c r="Z86" s="148"/>
    </row>
    <row r="87" spans="26:26" s="18" customFormat="1" x14ac:dyDescent="0.2">
      <c r="Z87" s="148"/>
    </row>
    <row r="88" spans="26:26" s="18" customFormat="1" x14ac:dyDescent="0.2">
      <c r="Z88" s="148"/>
    </row>
    <row r="89" spans="26:26" s="18" customFormat="1" x14ac:dyDescent="0.2">
      <c r="Z89" s="148"/>
    </row>
    <row r="90" spans="26:26" s="18" customFormat="1" x14ac:dyDescent="0.2">
      <c r="Z90" s="148"/>
    </row>
    <row r="91" spans="26:26" s="18" customFormat="1" x14ac:dyDescent="0.2">
      <c r="Z91" s="148"/>
    </row>
    <row r="92" spans="26:26" s="18" customFormat="1" x14ac:dyDescent="0.2">
      <c r="Z92" s="148"/>
    </row>
    <row r="93" spans="26:26" s="18" customFormat="1" x14ac:dyDescent="0.2">
      <c r="Z93" s="148"/>
    </row>
    <row r="94" spans="26:26" s="18" customFormat="1" x14ac:dyDescent="0.2">
      <c r="Z94" s="148"/>
    </row>
    <row r="95" spans="26:26" s="18" customFormat="1" x14ac:dyDescent="0.2">
      <c r="Z95" s="148"/>
    </row>
    <row r="96" spans="26:26" s="18" customFormat="1" x14ac:dyDescent="0.2">
      <c r="Z96" s="148"/>
    </row>
    <row r="97" spans="26:26" s="18" customFormat="1" x14ac:dyDescent="0.2">
      <c r="Z97" s="148"/>
    </row>
    <row r="98" spans="26:26" s="18" customFormat="1" x14ac:dyDescent="0.2">
      <c r="Z98" s="148"/>
    </row>
    <row r="99" spans="26:26" s="18" customFormat="1" x14ac:dyDescent="0.2">
      <c r="Z99" s="148"/>
    </row>
    <row r="100" spans="26:26" s="18" customFormat="1" x14ac:dyDescent="0.2">
      <c r="Z100" s="148"/>
    </row>
    <row r="101" spans="26:26" s="18" customFormat="1" x14ac:dyDescent="0.2">
      <c r="Z101" s="148"/>
    </row>
    <row r="102" spans="26:26" s="18" customFormat="1" x14ac:dyDescent="0.2">
      <c r="Z102" s="148"/>
    </row>
    <row r="103" spans="26:26" s="18" customFormat="1" x14ac:dyDescent="0.2">
      <c r="Z103" s="148"/>
    </row>
    <row r="104" spans="26:26" s="18" customFormat="1" x14ac:dyDescent="0.2">
      <c r="Z104" s="148"/>
    </row>
    <row r="105" spans="26:26" s="18" customFormat="1" x14ac:dyDescent="0.2">
      <c r="Z105" s="148"/>
    </row>
    <row r="106" spans="26:26" s="18" customFormat="1" x14ac:dyDescent="0.2">
      <c r="Z106" s="148"/>
    </row>
    <row r="107" spans="26:26" s="18" customFormat="1" x14ac:dyDescent="0.2">
      <c r="Z107" s="148"/>
    </row>
    <row r="108" spans="26:26" s="18" customFormat="1" x14ac:dyDescent="0.2">
      <c r="Z108" s="148"/>
    </row>
    <row r="109" spans="26:26" s="18" customFormat="1" x14ac:dyDescent="0.2">
      <c r="Z109" s="148"/>
    </row>
    <row r="110" spans="26:26" s="18" customFormat="1" x14ac:dyDescent="0.2">
      <c r="Z110" s="148"/>
    </row>
    <row r="111" spans="26:26" s="18" customFormat="1" x14ac:dyDescent="0.2">
      <c r="Z111" s="148"/>
    </row>
    <row r="112" spans="26:26" s="18" customFormat="1" x14ac:dyDescent="0.2">
      <c r="Z112" s="148"/>
    </row>
    <row r="113" spans="26:26" s="18" customFormat="1" x14ac:dyDescent="0.2">
      <c r="Z113" s="148"/>
    </row>
    <row r="114" spans="26:26" s="18" customFormat="1" x14ac:dyDescent="0.2">
      <c r="Z114" s="148"/>
    </row>
    <row r="115" spans="26:26" s="18" customFormat="1" x14ac:dyDescent="0.2">
      <c r="Z115" s="148"/>
    </row>
    <row r="116" spans="26:26" s="18" customFormat="1" x14ac:dyDescent="0.2">
      <c r="Z116" s="148"/>
    </row>
    <row r="117" spans="26:26" s="18" customFormat="1" x14ac:dyDescent="0.2">
      <c r="Z117" s="148"/>
    </row>
    <row r="118" spans="26:26" s="18" customFormat="1" x14ac:dyDescent="0.2">
      <c r="Z118" s="148"/>
    </row>
    <row r="119" spans="26:26" s="18" customFormat="1" x14ac:dyDescent="0.2">
      <c r="Z119" s="148"/>
    </row>
    <row r="120" spans="26:26" s="18" customFormat="1" x14ac:dyDescent="0.2">
      <c r="Z120" s="148"/>
    </row>
    <row r="121" spans="26:26" s="18" customFormat="1" x14ac:dyDescent="0.2">
      <c r="Z121" s="148"/>
    </row>
    <row r="122" spans="26:26" s="18" customFormat="1" x14ac:dyDescent="0.2">
      <c r="Z122" s="148"/>
    </row>
    <row r="123" spans="26:26" s="18" customFormat="1" x14ac:dyDescent="0.2">
      <c r="Z123" s="148"/>
    </row>
    <row r="124" spans="26:26" s="18" customFormat="1" x14ac:dyDescent="0.2">
      <c r="Z124" s="148"/>
    </row>
    <row r="125" spans="26:26" s="18" customFormat="1" x14ac:dyDescent="0.2">
      <c r="Z125" s="148"/>
    </row>
    <row r="126" spans="26:26" s="18" customFormat="1" x14ac:dyDescent="0.2">
      <c r="Z126" s="148"/>
    </row>
    <row r="127" spans="26:26" s="18" customFormat="1" x14ac:dyDescent="0.2">
      <c r="Z127" s="148"/>
    </row>
    <row r="128" spans="26:26" s="18" customFormat="1" x14ac:dyDescent="0.2">
      <c r="Z128" s="148"/>
    </row>
    <row r="129" spans="26:26" s="18" customFormat="1" x14ac:dyDescent="0.2">
      <c r="Z129" s="148"/>
    </row>
    <row r="130" spans="26:26" s="18" customFormat="1" x14ac:dyDescent="0.2">
      <c r="Z130" s="148"/>
    </row>
    <row r="131" spans="26:26" s="18" customFormat="1" x14ac:dyDescent="0.2">
      <c r="Z131" s="148"/>
    </row>
    <row r="132" spans="26:26" s="18" customFormat="1" x14ac:dyDescent="0.2">
      <c r="Z132" s="148"/>
    </row>
    <row r="133" spans="26:26" s="18" customFormat="1" x14ac:dyDescent="0.2">
      <c r="Z133" s="148"/>
    </row>
    <row r="134" spans="26:26" s="18" customFormat="1" x14ac:dyDescent="0.2">
      <c r="Z134" s="148"/>
    </row>
    <row r="135" spans="26:26" s="18" customFormat="1" x14ac:dyDescent="0.2">
      <c r="Z135" s="148"/>
    </row>
    <row r="136" spans="26:26" s="18" customFormat="1" x14ac:dyDescent="0.2">
      <c r="Z136" s="148"/>
    </row>
    <row r="137" spans="26:26" s="18" customFormat="1" x14ac:dyDescent="0.2">
      <c r="Z137" s="148"/>
    </row>
    <row r="138" spans="26:26" s="18" customFormat="1" x14ac:dyDescent="0.2">
      <c r="Z138" s="148"/>
    </row>
    <row r="139" spans="26:26" s="18" customFormat="1" x14ac:dyDescent="0.2">
      <c r="Z139" s="148"/>
    </row>
    <row r="140" spans="26:26" s="18" customFormat="1" x14ac:dyDescent="0.2">
      <c r="Z140" s="148"/>
    </row>
    <row r="141" spans="26:26" s="18" customFormat="1" x14ac:dyDescent="0.2">
      <c r="Z141" s="148"/>
    </row>
    <row r="142" spans="26:26" s="18" customFormat="1" x14ac:dyDescent="0.2">
      <c r="Z142" s="148"/>
    </row>
    <row r="143" spans="26:26" s="18" customFormat="1" x14ac:dyDescent="0.2">
      <c r="Z143" s="148"/>
    </row>
    <row r="144" spans="26:26" s="18" customFormat="1" x14ac:dyDescent="0.2">
      <c r="Z144" s="148"/>
    </row>
    <row r="145" spans="26:26" s="18" customFormat="1" x14ac:dyDescent="0.2">
      <c r="Z145" s="148"/>
    </row>
    <row r="146" spans="26:26" s="18" customFormat="1" x14ac:dyDescent="0.2">
      <c r="Z146" s="148"/>
    </row>
    <row r="147" spans="26:26" s="18" customFormat="1" x14ac:dyDescent="0.2">
      <c r="Z147" s="148"/>
    </row>
    <row r="148" spans="26:26" s="18" customFormat="1" x14ac:dyDescent="0.2">
      <c r="Z148" s="148"/>
    </row>
    <row r="149" spans="26:26" s="18" customFormat="1" x14ac:dyDescent="0.2">
      <c r="Z149" s="148"/>
    </row>
    <row r="150" spans="26:26" s="18" customFormat="1" x14ac:dyDescent="0.2">
      <c r="Z150" s="148"/>
    </row>
    <row r="151" spans="26:26" s="18" customFormat="1" x14ac:dyDescent="0.2">
      <c r="Z151" s="148"/>
    </row>
    <row r="152" spans="26:26" s="18" customFormat="1" x14ac:dyDescent="0.2">
      <c r="Z152" s="148"/>
    </row>
    <row r="153" spans="26:26" s="18" customFormat="1" x14ac:dyDescent="0.2">
      <c r="Z153" s="148"/>
    </row>
    <row r="154" spans="26:26" s="18" customFormat="1" x14ac:dyDescent="0.2">
      <c r="Z154" s="148"/>
    </row>
    <row r="155" spans="26:26" s="18" customFormat="1" x14ac:dyDescent="0.2">
      <c r="Z155" s="148"/>
    </row>
    <row r="156" spans="26:26" s="18" customFormat="1" x14ac:dyDescent="0.2">
      <c r="Z156" s="148"/>
    </row>
    <row r="157" spans="26:26" s="18" customFormat="1" x14ac:dyDescent="0.2">
      <c r="Z157" s="148"/>
    </row>
    <row r="158" spans="26:26" s="18" customFormat="1" x14ac:dyDescent="0.2">
      <c r="Z158" s="148"/>
    </row>
    <row r="159" spans="26:26" s="18" customFormat="1" x14ac:dyDescent="0.2">
      <c r="Z159" s="148"/>
    </row>
    <row r="160" spans="26:26" s="18" customFormat="1" x14ac:dyDescent="0.2">
      <c r="Z160" s="148"/>
    </row>
    <row r="161" spans="26:26" s="18" customFormat="1" x14ac:dyDescent="0.2">
      <c r="Z161" s="148"/>
    </row>
    <row r="162" spans="26:26" s="18" customFormat="1" x14ac:dyDescent="0.2">
      <c r="Z162" s="148"/>
    </row>
    <row r="163" spans="26:26" s="18" customFormat="1" x14ac:dyDescent="0.2">
      <c r="Z163" s="148"/>
    </row>
    <row r="164" spans="26:26" s="18" customFormat="1" x14ac:dyDescent="0.2">
      <c r="Z164" s="148"/>
    </row>
    <row r="165" spans="26:26" s="18" customFormat="1" x14ac:dyDescent="0.2">
      <c r="Z165" s="148"/>
    </row>
    <row r="166" spans="26:26" s="18" customFormat="1" x14ac:dyDescent="0.2">
      <c r="Z166" s="148"/>
    </row>
    <row r="167" spans="26:26" s="18" customFormat="1" x14ac:dyDescent="0.2">
      <c r="Z167" s="148"/>
    </row>
    <row r="168" spans="26:26" s="18" customFormat="1" x14ac:dyDescent="0.2">
      <c r="Z168" s="148"/>
    </row>
    <row r="169" spans="26:26" s="18" customFormat="1" x14ac:dyDescent="0.2">
      <c r="Z169" s="148"/>
    </row>
    <row r="170" spans="26:26" s="18" customFormat="1" x14ac:dyDescent="0.2">
      <c r="Z170" s="148"/>
    </row>
    <row r="171" spans="26:26" s="18" customFormat="1" x14ac:dyDescent="0.2">
      <c r="Z171" s="148"/>
    </row>
    <row r="172" spans="26:26" s="18" customFormat="1" x14ac:dyDescent="0.2">
      <c r="Z172" s="148"/>
    </row>
    <row r="173" spans="26:26" s="18" customFormat="1" x14ac:dyDescent="0.2">
      <c r="Z173" s="148"/>
    </row>
    <row r="174" spans="26:26" s="18" customFormat="1" x14ac:dyDescent="0.2">
      <c r="Z174" s="148"/>
    </row>
    <row r="175" spans="26:26" s="18" customFormat="1" x14ac:dyDescent="0.2">
      <c r="Z175" s="148"/>
    </row>
    <row r="176" spans="26:26" s="18" customFormat="1" x14ac:dyDescent="0.2">
      <c r="Z176" s="148"/>
    </row>
    <row r="177" spans="26:26" s="18" customFormat="1" x14ac:dyDescent="0.2">
      <c r="Z177" s="148"/>
    </row>
    <row r="178" spans="26:26" s="18" customFormat="1" x14ac:dyDescent="0.2">
      <c r="Z178" s="148"/>
    </row>
    <row r="179" spans="26:26" s="18" customFormat="1" x14ac:dyDescent="0.2">
      <c r="Z179" s="148"/>
    </row>
    <row r="180" spans="26:26" s="18" customFormat="1" x14ac:dyDescent="0.2">
      <c r="Z180" s="148"/>
    </row>
    <row r="181" spans="26:26" s="18" customFormat="1" x14ac:dyDescent="0.2">
      <c r="Z181" s="148"/>
    </row>
    <row r="182" spans="26:26" s="18" customFormat="1" x14ac:dyDescent="0.2">
      <c r="Z182" s="148"/>
    </row>
    <row r="183" spans="26:26" s="18" customFormat="1" x14ac:dyDescent="0.2">
      <c r="Z183" s="148"/>
    </row>
    <row r="184" spans="26:26" s="18" customFormat="1" x14ac:dyDescent="0.2">
      <c r="Z184" s="148"/>
    </row>
    <row r="185" spans="26:26" s="18" customFormat="1" x14ac:dyDescent="0.2">
      <c r="Z185" s="148"/>
    </row>
    <row r="186" spans="26:26" s="18" customFormat="1" x14ac:dyDescent="0.2">
      <c r="Z186" s="148"/>
    </row>
    <row r="187" spans="26:26" s="18" customFormat="1" x14ac:dyDescent="0.2">
      <c r="Z187" s="148"/>
    </row>
    <row r="188" spans="26:26" s="18" customFormat="1" x14ac:dyDescent="0.2">
      <c r="Z188" s="148"/>
    </row>
    <row r="189" spans="26:26" s="18" customFormat="1" x14ac:dyDescent="0.2">
      <c r="Z189" s="148"/>
    </row>
    <row r="190" spans="26:26" s="18" customFormat="1" x14ac:dyDescent="0.2">
      <c r="Z190" s="148"/>
    </row>
    <row r="191" spans="26:26" s="18" customFormat="1" x14ac:dyDescent="0.2">
      <c r="Z191" s="148"/>
    </row>
    <row r="192" spans="26:26" s="18" customFormat="1" x14ac:dyDescent="0.2">
      <c r="Z192" s="148"/>
    </row>
    <row r="193" spans="26:26" s="18" customFormat="1" x14ac:dyDescent="0.2">
      <c r="Z193" s="148"/>
    </row>
    <row r="194" spans="26:26" s="18" customFormat="1" x14ac:dyDescent="0.2">
      <c r="Z194" s="148"/>
    </row>
    <row r="195" spans="26:26" s="18" customFormat="1" x14ac:dyDescent="0.2">
      <c r="Z195" s="148"/>
    </row>
    <row r="196" spans="26:26" s="18" customFormat="1" x14ac:dyDescent="0.2">
      <c r="Z196" s="148"/>
    </row>
    <row r="197" spans="26:26" s="18" customFormat="1" x14ac:dyDescent="0.2">
      <c r="Z197" s="148"/>
    </row>
    <row r="198" spans="26:26" s="18" customFormat="1" x14ac:dyDescent="0.2">
      <c r="Z198" s="148"/>
    </row>
    <row r="199" spans="26:26" s="18" customFormat="1" x14ac:dyDescent="0.2">
      <c r="Z199" s="148"/>
    </row>
    <row r="200" spans="26:26" s="18" customFormat="1" x14ac:dyDescent="0.2">
      <c r="Z200" s="148"/>
    </row>
    <row r="201" spans="26:26" s="18" customFormat="1" x14ac:dyDescent="0.2">
      <c r="Z201" s="148"/>
    </row>
    <row r="202" spans="26:26" s="18" customFormat="1" x14ac:dyDescent="0.2">
      <c r="Z202" s="148"/>
    </row>
    <row r="203" spans="26:26" s="18" customFormat="1" x14ac:dyDescent="0.2">
      <c r="Z203" s="148"/>
    </row>
    <row r="204" spans="26:26" s="18" customFormat="1" x14ac:dyDescent="0.2">
      <c r="Z204" s="148"/>
    </row>
    <row r="205" spans="26:26" s="18" customFormat="1" x14ac:dyDescent="0.2">
      <c r="Z205" s="148"/>
    </row>
    <row r="206" spans="26:26" s="18" customFormat="1" x14ac:dyDescent="0.2">
      <c r="Z206" s="148"/>
    </row>
    <row r="207" spans="26:26" s="18" customFormat="1" x14ac:dyDescent="0.2">
      <c r="Z207" s="148"/>
    </row>
    <row r="208" spans="26:26" s="18" customFormat="1" x14ac:dyDescent="0.2">
      <c r="Z208" s="148"/>
    </row>
    <row r="209" spans="26:26" s="18" customFormat="1" x14ac:dyDescent="0.2">
      <c r="Z209" s="148"/>
    </row>
    <row r="210" spans="26:26" s="18" customFormat="1" x14ac:dyDescent="0.2">
      <c r="Z210" s="148"/>
    </row>
    <row r="211" spans="26:26" s="18" customFormat="1" x14ac:dyDescent="0.2">
      <c r="Z211" s="148"/>
    </row>
    <row r="212" spans="26:26" s="18" customFormat="1" x14ac:dyDescent="0.2">
      <c r="Z212" s="148"/>
    </row>
    <row r="213" spans="26:26" s="18" customFormat="1" x14ac:dyDescent="0.2">
      <c r="Z213" s="148"/>
    </row>
    <row r="214" spans="26:26" s="18" customFormat="1" x14ac:dyDescent="0.2">
      <c r="Z214" s="148"/>
    </row>
    <row r="215" spans="26:26" s="18" customFormat="1" x14ac:dyDescent="0.2">
      <c r="Z215" s="148"/>
    </row>
    <row r="216" spans="26:26" s="18" customFormat="1" x14ac:dyDescent="0.2">
      <c r="Z216" s="148"/>
    </row>
    <row r="217" spans="26:26" s="18" customFormat="1" x14ac:dyDescent="0.2">
      <c r="Z217" s="148"/>
    </row>
    <row r="218" spans="26:26" s="18" customFormat="1" x14ac:dyDescent="0.2">
      <c r="Z218" s="148"/>
    </row>
    <row r="219" spans="26:26" s="18" customFormat="1" x14ac:dyDescent="0.2">
      <c r="Z219" s="148"/>
    </row>
    <row r="220" spans="26:26" s="18" customFormat="1" x14ac:dyDescent="0.2">
      <c r="Z220" s="148"/>
    </row>
    <row r="221" spans="26:26" s="18" customFormat="1" x14ac:dyDescent="0.2">
      <c r="Z221" s="148"/>
    </row>
    <row r="222" spans="26:26" s="18" customFormat="1" x14ac:dyDescent="0.2">
      <c r="Z222" s="148"/>
    </row>
    <row r="223" spans="26:26" s="18" customFormat="1" x14ac:dyDescent="0.2">
      <c r="Z223" s="148"/>
    </row>
    <row r="224" spans="26:26" s="18" customFormat="1" x14ac:dyDescent="0.2">
      <c r="Z224" s="148"/>
    </row>
    <row r="225" spans="26:26" s="18" customFormat="1" x14ac:dyDescent="0.2">
      <c r="Z225" s="148"/>
    </row>
    <row r="226" spans="26:26" s="18" customFormat="1" x14ac:dyDescent="0.2">
      <c r="Z226" s="148"/>
    </row>
    <row r="227" spans="26:26" s="18" customFormat="1" x14ac:dyDescent="0.2">
      <c r="Z227" s="148"/>
    </row>
    <row r="228" spans="26:26" s="18" customFormat="1" x14ac:dyDescent="0.2">
      <c r="Z228" s="148"/>
    </row>
    <row r="229" spans="26:26" s="18" customFormat="1" x14ac:dyDescent="0.2">
      <c r="Z229" s="148"/>
    </row>
    <row r="230" spans="26:26" s="18" customFormat="1" x14ac:dyDescent="0.2">
      <c r="Z230" s="148"/>
    </row>
    <row r="231" spans="26:26" s="18" customFormat="1" x14ac:dyDescent="0.2">
      <c r="Z231" s="153"/>
    </row>
    <row r="232" spans="26:26" s="18" customFormat="1" x14ac:dyDescent="0.2">
      <c r="Z232" s="153"/>
    </row>
    <row r="233" spans="26:26" s="18" customFormat="1" x14ac:dyDescent="0.2">
      <c r="Z233" s="153"/>
    </row>
    <row r="234" spans="26:26" s="18" customFormat="1" x14ac:dyDescent="0.2">
      <c r="Z234" s="153"/>
    </row>
    <row r="235" spans="26:26" s="18" customFormat="1" x14ac:dyDescent="0.2">
      <c r="Z235" s="153"/>
    </row>
    <row r="236" spans="26:26" s="18" customFormat="1" x14ac:dyDescent="0.2">
      <c r="Z236" s="153"/>
    </row>
    <row r="237" spans="26:26" s="18" customFormat="1" x14ac:dyDescent="0.2">
      <c r="Z237" s="153"/>
    </row>
    <row r="238" spans="26:26" s="18" customFormat="1" x14ac:dyDescent="0.2">
      <c r="Z238" s="153"/>
    </row>
    <row r="239" spans="26:26" s="18" customFormat="1" x14ac:dyDescent="0.2">
      <c r="Z239" s="153"/>
    </row>
    <row r="240" spans="26:26" s="18" customFormat="1" x14ac:dyDescent="0.2">
      <c r="Z240" s="153"/>
    </row>
    <row r="241" spans="26:26" s="18" customFormat="1" x14ac:dyDescent="0.2">
      <c r="Z241" s="153"/>
    </row>
    <row r="242" spans="26:26" s="18" customFormat="1" x14ac:dyDescent="0.2">
      <c r="Z242" s="153"/>
    </row>
    <row r="243" spans="26:26" s="18" customFormat="1" x14ac:dyDescent="0.2">
      <c r="Z243" s="153"/>
    </row>
    <row r="244" spans="26:26" s="18" customFormat="1" x14ac:dyDescent="0.2">
      <c r="Z244" s="153"/>
    </row>
    <row r="245" spans="26:26" s="18" customFormat="1" x14ac:dyDescent="0.2">
      <c r="Z245" s="153"/>
    </row>
    <row r="246" spans="26:26" s="18" customFormat="1" x14ac:dyDescent="0.2">
      <c r="Z246" s="153"/>
    </row>
    <row r="247" spans="26:26" s="18" customFormat="1" x14ac:dyDescent="0.2">
      <c r="Z247" s="153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179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50">
        <f>SUM(C5:C7)</f>
        <v>83559</v>
      </c>
      <c r="D4" s="150">
        <f t="shared" ref="D4:K4" si="0">SUM(D5:D7)</f>
        <v>175559</v>
      </c>
      <c r="E4" s="150">
        <f t="shared" si="0"/>
        <v>129038</v>
      </c>
      <c r="F4" s="151">
        <f t="shared" si="0"/>
        <v>145266</v>
      </c>
      <c r="G4" s="150">
        <f t="shared" si="0"/>
        <v>97348</v>
      </c>
      <c r="H4" s="152">
        <f t="shared" si="0"/>
        <v>99177</v>
      </c>
      <c r="I4" s="150">
        <f t="shared" si="0"/>
        <v>108622</v>
      </c>
      <c r="J4" s="150">
        <f t="shared" si="0"/>
        <v>121940</v>
      </c>
      <c r="K4" s="150">
        <f t="shared" si="0"/>
        <v>131733.76000000001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5">
        <v>58151</v>
      </c>
      <c r="D5" s="156">
        <v>65757</v>
      </c>
      <c r="E5" s="156">
        <v>72226</v>
      </c>
      <c r="F5" s="155">
        <v>77051</v>
      </c>
      <c r="G5" s="156">
        <v>80451</v>
      </c>
      <c r="H5" s="157">
        <v>81046</v>
      </c>
      <c r="I5" s="156">
        <v>89485</v>
      </c>
      <c r="J5" s="156">
        <v>92976</v>
      </c>
      <c r="K5" s="157">
        <v>101234.66800000001</v>
      </c>
      <c r="AA5" s="41">
        <v>5</v>
      </c>
    </row>
    <row r="6" spans="1:27" s="18" customFormat="1" ht="12.75" customHeight="1" x14ac:dyDescent="0.25">
      <c r="A6" s="64"/>
      <c r="B6" s="114" t="s">
        <v>45</v>
      </c>
      <c r="C6" s="159">
        <v>25408</v>
      </c>
      <c r="D6" s="160">
        <v>109802</v>
      </c>
      <c r="E6" s="160">
        <v>56812</v>
      </c>
      <c r="F6" s="159">
        <v>68215</v>
      </c>
      <c r="G6" s="160">
        <v>16897</v>
      </c>
      <c r="H6" s="161">
        <v>18131</v>
      </c>
      <c r="I6" s="160">
        <v>19137</v>
      </c>
      <c r="J6" s="160">
        <v>28964</v>
      </c>
      <c r="K6" s="161">
        <v>30499.091999999997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62">
        <v>0</v>
      </c>
      <c r="D7" s="163">
        <v>0</v>
      </c>
      <c r="E7" s="163">
        <v>0</v>
      </c>
      <c r="F7" s="162">
        <v>0</v>
      </c>
      <c r="G7" s="163">
        <v>0</v>
      </c>
      <c r="H7" s="164">
        <v>0</v>
      </c>
      <c r="I7" s="163">
        <v>0</v>
      </c>
      <c r="J7" s="163">
        <v>0</v>
      </c>
      <c r="K7" s="164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50">
        <f>SUM(C9:C15)</f>
        <v>9360</v>
      </c>
      <c r="D8" s="150">
        <f t="shared" ref="D8:K8" si="1">SUM(D9:D15)</f>
        <v>19614</v>
      </c>
      <c r="E8" s="150">
        <f t="shared" si="1"/>
        <v>68184</v>
      </c>
      <c r="F8" s="151">
        <f t="shared" si="1"/>
        <v>171840</v>
      </c>
      <c r="G8" s="150">
        <f t="shared" si="1"/>
        <v>256887</v>
      </c>
      <c r="H8" s="152">
        <f t="shared" si="1"/>
        <v>215481</v>
      </c>
      <c r="I8" s="150">
        <f t="shared" si="1"/>
        <v>214293</v>
      </c>
      <c r="J8" s="150">
        <f t="shared" si="1"/>
        <v>217643</v>
      </c>
      <c r="K8" s="150">
        <f t="shared" si="1"/>
        <v>210243.079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5">
        <v>0</v>
      </c>
      <c r="D9" s="156">
        <v>0</v>
      </c>
      <c r="E9" s="156">
        <v>0</v>
      </c>
      <c r="F9" s="155">
        <v>0</v>
      </c>
      <c r="G9" s="156">
        <v>0</v>
      </c>
      <c r="H9" s="157">
        <v>0</v>
      </c>
      <c r="I9" s="156">
        <v>0</v>
      </c>
      <c r="J9" s="156">
        <v>0</v>
      </c>
      <c r="K9" s="157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9">
        <v>0</v>
      </c>
      <c r="D10" s="160">
        <v>0</v>
      </c>
      <c r="E10" s="160">
        <v>0</v>
      </c>
      <c r="F10" s="159">
        <v>46</v>
      </c>
      <c r="G10" s="160">
        <v>46</v>
      </c>
      <c r="H10" s="161">
        <v>46</v>
      </c>
      <c r="I10" s="160">
        <v>65</v>
      </c>
      <c r="J10" s="160">
        <v>69</v>
      </c>
      <c r="K10" s="161">
        <v>72.656999999999996</v>
      </c>
    </row>
    <row r="11" spans="1:27" s="18" customFormat="1" ht="12.75" customHeight="1" x14ac:dyDescent="0.2">
      <c r="A11" s="70"/>
      <c r="B11" s="114" t="s">
        <v>26</v>
      </c>
      <c r="C11" s="159">
        <v>0</v>
      </c>
      <c r="D11" s="160">
        <v>0</v>
      </c>
      <c r="E11" s="160">
        <v>0</v>
      </c>
      <c r="F11" s="159">
        <v>0</v>
      </c>
      <c r="G11" s="160">
        <v>0</v>
      </c>
      <c r="H11" s="161">
        <v>0</v>
      </c>
      <c r="I11" s="160">
        <v>0</v>
      </c>
      <c r="J11" s="160">
        <v>0</v>
      </c>
      <c r="K11" s="161">
        <v>0</v>
      </c>
    </row>
    <row r="12" spans="1:27" s="18" customFormat="1" ht="12.75" customHeight="1" x14ac:dyDescent="0.25">
      <c r="A12" s="64"/>
      <c r="B12" s="114" t="s">
        <v>95</v>
      </c>
      <c r="C12" s="159">
        <v>0</v>
      </c>
      <c r="D12" s="160">
        <v>0</v>
      </c>
      <c r="E12" s="160">
        <v>0</v>
      </c>
      <c r="F12" s="159">
        <v>0</v>
      </c>
      <c r="G12" s="160">
        <v>0</v>
      </c>
      <c r="H12" s="161">
        <v>0</v>
      </c>
      <c r="I12" s="160">
        <v>0</v>
      </c>
      <c r="J12" s="160">
        <v>0</v>
      </c>
      <c r="K12" s="161">
        <v>0</v>
      </c>
    </row>
    <row r="13" spans="1:27" s="18" customFormat="1" ht="12.75" customHeight="1" x14ac:dyDescent="0.2">
      <c r="A13" s="70"/>
      <c r="B13" s="114" t="s">
        <v>29</v>
      </c>
      <c r="C13" s="159">
        <v>0</v>
      </c>
      <c r="D13" s="160">
        <v>0</v>
      </c>
      <c r="E13" s="160">
        <v>0</v>
      </c>
      <c r="F13" s="159">
        <v>0</v>
      </c>
      <c r="G13" s="160">
        <v>0</v>
      </c>
      <c r="H13" s="161">
        <v>0</v>
      </c>
      <c r="I13" s="160">
        <v>0</v>
      </c>
      <c r="J13" s="160">
        <v>0</v>
      </c>
      <c r="K13" s="161">
        <v>0</v>
      </c>
    </row>
    <row r="14" spans="1:27" s="18" customFormat="1" ht="12.75" customHeight="1" x14ac:dyDescent="0.2">
      <c r="A14" s="70"/>
      <c r="B14" s="114" t="s">
        <v>100</v>
      </c>
      <c r="C14" s="159">
        <v>0</v>
      </c>
      <c r="D14" s="160">
        <v>0</v>
      </c>
      <c r="E14" s="160">
        <v>0</v>
      </c>
      <c r="F14" s="159">
        <v>0</v>
      </c>
      <c r="G14" s="160">
        <v>0</v>
      </c>
      <c r="H14" s="161">
        <v>0</v>
      </c>
      <c r="I14" s="160">
        <v>0</v>
      </c>
      <c r="J14" s="160">
        <v>0</v>
      </c>
      <c r="K14" s="161">
        <v>0</v>
      </c>
    </row>
    <row r="15" spans="1:27" s="18" customFormat="1" ht="12.75" customHeight="1" x14ac:dyDescent="0.2">
      <c r="A15" s="70"/>
      <c r="B15" s="114" t="s">
        <v>101</v>
      </c>
      <c r="C15" s="162">
        <v>9360</v>
      </c>
      <c r="D15" s="163">
        <v>19614</v>
      </c>
      <c r="E15" s="163">
        <v>68184</v>
      </c>
      <c r="F15" s="162">
        <v>171794</v>
      </c>
      <c r="G15" s="163">
        <v>256841</v>
      </c>
      <c r="H15" s="164">
        <v>215435</v>
      </c>
      <c r="I15" s="163">
        <v>214228</v>
      </c>
      <c r="J15" s="163">
        <v>217574</v>
      </c>
      <c r="K15" s="164">
        <v>210170.42199999999</v>
      </c>
    </row>
    <row r="16" spans="1:27" s="31" customFormat="1" ht="12.75" customHeight="1" x14ac:dyDescent="0.25">
      <c r="A16" s="24"/>
      <c r="B16" s="130" t="s">
        <v>104</v>
      </c>
      <c r="C16" s="150">
        <f>SUM(C17:C23)</f>
        <v>55953</v>
      </c>
      <c r="D16" s="150">
        <f t="shared" ref="D16:K16" si="2">SUM(D17:D23)</f>
        <v>25195</v>
      </c>
      <c r="E16" s="150">
        <f t="shared" si="2"/>
        <v>81904</v>
      </c>
      <c r="F16" s="151">
        <f t="shared" si="2"/>
        <v>9519</v>
      </c>
      <c r="G16" s="150">
        <f t="shared" si="2"/>
        <v>5000</v>
      </c>
      <c r="H16" s="152">
        <f t="shared" si="2"/>
        <v>13774</v>
      </c>
      <c r="I16" s="150">
        <f t="shared" si="2"/>
        <v>0</v>
      </c>
      <c r="J16" s="150">
        <f t="shared" si="2"/>
        <v>0</v>
      </c>
      <c r="K16" s="150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5">
        <v>41421</v>
      </c>
      <c r="D17" s="156">
        <v>2458</v>
      </c>
      <c r="E17" s="156">
        <v>50988</v>
      </c>
      <c r="F17" s="155">
        <v>9519</v>
      </c>
      <c r="G17" s="156">
        <v>5000</v>
      </c>
      <c r="H17" s="157">
        <v>13188</v>
      </c>
      <c r="I17" s="156">
        <v>0</v>
      </c>
      <c r="J17" s="156">
        <v>0</v>
      </c>
      <c r="K17" s="157">
        <v>0</v>
      </c>
    </row>
    <row r="18" spans="1:11" s="18" customFormat="1" ht="12.75" customHeight="1" x14ac:dyDescent="0.2">
      <c r="A18" s="70"/>
      <c r="B18" s="114" t="s">
        <v>108</v>
      </c>
      <c r="C18" s="159">
        <v>6883</v>
      </c>
      <c r="D18" s="160">
        <v>15901</v>
      </c>
      <c r="E18" s="160">
        <v>20322</v>
      </c>
      <c r="F18" s="159">
        <v>0</v>
      </c>
      <c r="G18" s="160">
        <v>0</v>
      </c>
      <c r="H18" s="161">
        <v>586</v>
      </c>
      <c r="I18" s="160">
        <v>0</v>
      </c>
      <c r="J18" s="160">
        <v>0</v>
      </c>
      <c r="K18" s="161">
        <v>0</v>
      </c>
    </row>
    <row r="19" spans="1:11" s="18" customFormat="1" ht="12.75" customHeight="1" x14ac:dyDescent="0.2">
      <c r="A19" s="70"/>
      <c r="B19" s="114" t="s">
        <v>111</v>
      </c>
      <c r="C19" s="159">
        <v>0</v>
      </c>
      <c r="D19" s="160">
        <v>0</v>
      </c>
      <c r="E19" s="160">
        <v>0</v>
      </c>
      <c r="F19" s="159">
        <v>0</v>
      </c>
      <c r="G19" s="160">
        <v>0</v>
      </c>
      <c r="H19" s="161">
        <v>0</v>
      </c>
      <c r="I19" s="160">
        <v>0</v>
      </c>
      <c r="J19" s="160">
        <v>0</v>
      </c>
      <c r="K19" s="161">
        <v>0</v>
      </c>
    </row>
    <row r="20" spans="1:11" s="18" customFormat="1" ht="12.75" customHeight="1" x14ac:dyDescent="0.2">
      <c r="A20" s="70"/>
      <c r="B20" s="114" t="s">
        <v>112</v>
      </c>
      <c r="C20" s="159">
        <v>0</v>
      </c>
      <c r="D20" s="160">
        <v>0</v>
      </c>
      <c r="E20" s="160">
        <v>0</v>
      </c>
      <c r="F20" s="159">
        <v>0</v>
      </c>
      <c r="G20" s="160">
        <v>0</v>
      </c>
      <c r="H20" s="161">
        <v>0</v>
      </c>
      <c r="I20" s="160">
        <v>0</v>
      </c>
      <c r="J20" s="160">
        <v>0</v>
      </c>
      <c r="K20" s="161">
        <v>0</v>
      </c>
    </row>
    <row r="21" spans="1:11" s="18" customFormat="1" ht="12.75" customHeight="1" x14ac:dyDescent="0.2">
      <c r="A21" s="70"/>
      <c r="B21" s="114" t="s">
        <v>113</v>
      </c>
      <c r="C21" s="159">
        <v>7649</v>
      </c>
      <c r="D21" s="160">
        <v>6836</v>
      </c>
      <c r="E21" s="160">
        <v>10594</v>
      </c>
      <c r="F21" s="159">
        <v>0</v>
      </c>
      <c r="G21" s="160">
        <v>0</v>
      </c>
      <c r="H21" s="161">
        <v>0</v>
      </c>
      <c r="I21" s="160">
        <v>0</v>
      </c>
      <c r="J21" s="160">
        <v>0</v>
      </c>
      <c r="K21" s="161">
        <v>0</v>
      </c>
    </row>
    <row r="22" spans="1:11" s="18" customFormat="1" ht="12.75" customHeight="1" x14ac:dyDescent="0.2">
      <c r="A22" s="70"/>
      <c r="B22" s="114" t="s">
        <v>37</v>
      </c>
      <c r="C22" s="159">
        <v>0</v>
      </c>
      <c r="D22" s="160">
        <v>0</v>
      </c>
      <c r="E22" s="160">
        <v>0</v>
      </c>
      <c r="F22" s="159">
        <v>0</v>
      </c>
      <c r="G22" s="160">
        <v>0</v>
      </c>
      <c r="H22" s="161">
        <v>0</v>
      </c>
      <c r="I22" s="160">
        <v>0</v>
      </c>
      <c r="J22" s="160">
        <v>0</v>
      </c>
      <c r="K22" s="161">
        <v>0</v>
      </c>
    </row>
    <row r="23" spans="1:11" s="18" customFormat="1" ht="12.75" customHeight="1" x14ac:dyDescent="0.25">
      <c r="A23" s="64"/>
      <c r="B23" s="114" t="s">
        <v>114</v>
      </c>
      <c r="C23" s="162">
        <v>0</v>
      </c>
      <c r="D23" s="163">
        <v>0</v>
      </c>
      <c r="E23" s="163">
        <v>0</v>
      </c>
      <c r="F23" s="162">
        <v>0</v>
      </c>
      <c r="G23" s="163">
        <v>0</v>
      </c>
      <c r="H23" s="164">
        <v>0</v>
      </c>
      <c r="I23" s="163">
        <v>0</v>
      </c>
      <c r="J23" s="163">
        <v>0</v>
      </c>
      <c r="K23" s="164">
        <v>0</v>
      </c>
    </row>
    <row r="24" spans="1:11" s="18" customFormat="1" ht="12.75" customHeight="1" x14ac:dyDescent="0.2">
      <c r="A24" s="70"/>
      <c r="B24" s="130" t="s">
        <v>115</v>
      </c>
      <c r="C24" s="150">
        <v>15</v>
      </c>
      <c r="D24" s="150">
        <v>63</v>
      </c>
      <c r="E24" s="150">
        <v>3</v>
      </c>
      <c r="F24" s="151">
        <v>0</v>
      </c>
      <c r="G24" s="150">
        <v>0</v>
      </c>
      <c r="H24" s="152">
        <v>102</v>
      </c>
      <c r="I24" s="150">
        <v>0</v>
      </c>
      <c r="J24" s="150">
        <v>0</v>
      </c>
      <c r="K24" s="150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148887</v>
      </c>
      <c r="D26" s="103">
        <f t="shared" ref="D26:K26" si="3">+D4+D8+D16+D24</f>
        <v>220431</v>
      </c>
      <c r="E26" s="103">
        <f t="shared" si="3"/>
        <v>279129</v>
      </c>
      <c r="F26" s="104">
        <f t="shared" si="3"/>
        <v>326625</v>
      </c>
      <c r="G26" s="103">
        <f t="shared" si="3"/>
        <v>359235</v>
      </c>
      <c r="H26" s="105">
        <f t="shared" si="3"/>
        <v>328534</v>
      </c>
      <c r="I26" s="103">
        <f t="shared" si="3"/>
        <v>322915</v>
      </c>
      <c r="J26" s="103">
        <f t="shared" si="3"/>
        <v>339583</v>
      </c>
      <c r="K26" s="103">
        <f t="shared" si="3"/>
        <v>341976.83900000004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C.3.7</vt:lpstr>
      <vt:lpstr>C.4.7</vt:lpstr>
      <vt:lpstr>C.3.8</vt:lpstr>
      <vt:lpstr>C.4.8</vt:lpstr>
      <vt:lpstr>B.1</vt:lpstr>
      <vt:lpstr>B.2</vt:lpstr>
      <vt:lpstr>B.2.1</vt:lpstr>
      <vt:lpstr>B.2.2</vt:lpstr>
      <vt:lpstr>B.2.3</vt:lpstr>
      <vt:lpstr>B.2.4</vt:lpstr>
      <vt:lpstr>B.2.5</vt:lpstr>
      <vt:lpstr>B.2.6</vt:lpstr>
      <vt:lpstr>B.2.7</vt:lpstr>
      <vt:lpstr>B.2.8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2014-05-29T08:35:25Z</dcterms:created>
  <dcterms:modified xsi:type="dcterms:W3CDTF">2014-05-30T07:57:18Z</dcterms:modified>
</cp:coreProperties>
</file>